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WABI\RZP\Postoupky 005 - rozpočet - podklad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D.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D.1.1 Pol'!$A$1:$W$327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326" i="12"/>
  <c r="BA193" i="12"/>
  <c r="BA161" i="12"/>
  <c r="BA117" i="12"/>
  <c r="BA104" i="12"/>
  <c r="BA60" i="12"/>
  <c r="BA32" i="12"/>
  <c r="BA29" i="12"/>
  <c r="G8" i="12"/>
  <c r="G9" i="12"/>
  <c r="M9" i="12" s="1"/>
  <c r="I9" i="12"/>
  <c r="I8" i="12" s="1"/>
  <c r="K9" i="12"/>
  <c r="O9" i="12"/>
  <c r="Q9" i="12"/>
  <c r="Q8" i="12" s="1"/>
  <c r="V9" i="12"/>
  <c r="G22" i="12"/>
  <c r="M22" i="12" s="1"/>
  <c r="I22" i="12"/>
  <c r="K22" i="12"/>
  <c r="K8" i="12" s="1"/>
  <c r="O22" i="12"/>
  <c r="Q22" i="12"/>
  <c r="V22" i="12"/>
  <c r="G24" i="12"/>
  <c r="I24" i="12"/>
  <c r="K24" i="12"/>
  <c r="M24" i="12"/>
  <c r="O24" i="12"/>
  <c r="Q24" i="12"/>
  <c r="V24" i="12"/>
  <c r="G28" i="12"/>
  <c r="M28" i="12" s="1"/>
  <c r="I28" i="12"/>
  <c r="K28" i="12"/>
  <c r="O28" i="12"/>
  <c r="O8" i="12" s="1"/>
  <c r="Q28" i="12"/>
  <c r="V28" i="12"/>
  <c r="G31" i="12"/>
  <c r="I31" i="12"/>
  <c r="K31" i="12"/>
  <c r="M31" i="12"/>
  <c r="O31" i="12"/>
  <c r="Q31" i="12"/>
  <c r="V31" i="12"/>
  <c r="G35" i="12"/>
  <c r="I35" i="12"/>
  <c r="K35" i="12"/>
  <c r="M35" i="12"/>
  <c r="O35" i="12"/>
  <c r="Q35" i="12"/>
  <c r="V35" i="12"/>
  <c r="V8" i="12" s="1"/>
  <c r="G48" i="12"/>
  <c r="I48" i="12"/>
  <c r="K48" i="12"/>
  <c r="M48" i="12"/>
  <c r="O48" i="12"/>
  <c r="Q48" i="12"/>
  <c r="V48" i="12"/>
  <c r="G55" i="12"/>
  <c r="AF326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3" i="12"/>
  <c r="M63" i="12" s="1"/>
  <c r="I63" i="12"/>
  <c r="K63" i="12"/>
  <c r="O63" i="12"/>
  <c r="Q63" i="12"/>
  <c r="V63" i="12"/>
  <c r="G66" i="12"/>
  <c r="I66" i="12"/>
  <c r="K66" i="12"/>
  <c r="M66" i="12"/>
  <c r="O66" i="12"/>
  <c r="Q66" i="12"/>
  <c r="V66" i="12"/>
  <c r="G70" i="12"/>
  <c r="I70" i="12"/>
  <c r="K70" i="12"/>
  <c r="M70" i="12"/>
  <c r="O70" i="12"/>
  <c r="Q70" i="12"/>
  <c r="V70" i="12"/>
  <c r="Q72" i="12"/>
  <c r="G73" i="12"/>
  <c r="I73" i="12"/>
  <c r="I72" i="12" s="1"/>
  <c r="K73" i="12"/>
  <c r="K72" i="12" s="1"/>
  <c r="M73" i="12"/>
  <c r="O73" i="12"/>
  <c r="O72" i="12" s="1"/>
  <c r="Q73" i="12"/>
  <c r="V73" i="12"/>
  <c r="V72" i="12" s="1"/>
  <c r="G75" i="12"/>
  <c r="I75" i="12"/>
  <c r="K75" i="12"/>
  <c r="M75" i="12"/>
  <c r="O75" i="12"/>
  <c r="Q75" i="12"/>
  <c r="V75" i="12"/>
  <c r="G77" i="12"/>
  <c r="G72" i="12" s="1"/>
  <c r="I77" i="12"/>
  <c r="K77" i="12"/>
  <c r="O77" i="12"/>
  <c r="Q77" i="12"/>
  <c r="V77" i="12"/>
  <c r="G90" i="12"/>
  <c r="M90" i="12" s="1"/>
  <c r="I90" i="12"/>
  <c r="K90" i="12"/>
  <c r="O90" i="12"/>
  <c r="Q90" i="12"/>
  <c r="V90" i="12"/>
  <c r="G103" i="12"/>
  <c r="M103" i="12" s="1"/>
  <c r="I103" i="12"/>
  <c r="K103" i="12"/>
  <c r="O103" i="12"/>
  <c r="Q103" i="12"/>
  <c r="V103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51" i="12"/>
  <c r="M151" i="12"/>
  <c r="Q151" i="12"/>
  <c r="G152" i="12"/>
  <c r="I152" i="12"/>
  <c r="I151" i="12" s="1"/>
  <c r="K152" i="12"/>
  <c r="K151" i="12" s="1"/>
  <c r="M152" i="12"/>
  <c r="O152" i="12"/>
  <c r="O151" i="12" s="1"/>
  <c r="Q152" i="12"/>
  <c r="V152" i="12"/>
  <c r="V151" i="12" s="1"/>
  <c r="K156" i="12"/>
  <c r="Q156" i="12"/>
  <c r="G157" i="12"/>
  <c r="G156" i="12" s="1"/>
  <c r="I157" i="12"/>
  <c r="K157" i="12"/>
  <c r="O157" i="12"/>
  <c r="O156" i="12" s="1"/>
  <c r="Q157" i="12"/>
  <c r="V157" i="12"/>
  <c r="V156" i="12" s="1"/>
  <c r="G160" i="12"/>
  <c r="M160" i="12" s="1"/>
  <c r="I160" i="12"/>
  <c r="I156" i="12" s="1"/>
  <c r="K160" i="12"/>
  <c r="O160" i="12"/>
  <c r="Q160" i="12"/>
  <c r="V160" i="12"/>
  <c r="G164" i="12"/>
  <c r="K164" i="12"/>
  <c r="O164" i="12"/>
  <c r="Q164" i="12"/>
  <c r="G165" i="12"/>
  <c r="I165" i="12"/>
  <c r="I164" i="12" s="1"/>
  <c r="K165" i="12"/>
  <c r="M165" i="12"/>
  <c r="M164" i="12" s="1"/>
  <c r="O165" i="12"/>
  <c r="Q165" i="12"/>
  <c r="V165" i="12"/>
  <c r="V164" i="12" s="1"/>
  <c r="G170" i="12"/>
  <c r="G169" i="12" s="1"/>
  <c r="I170" i="12"/>
  <c r="I169" i="12" s="1"/>
  <c r="K170" i="12"/>
  <c r="M170" i="12"/>
  <c r="O170" i="12"/>
  <c r="Q170" i="12"/>
  <c r="Q169" i="12" s="1"/>
  <c r="V170" i="12"/>
  <c r="G173" i="12"/>
  <c r="I173" i="12"/>
  <c r="K173" i="12"/>
  <c r="M173" i="12"/>
  <c r="O173" i="12"/>
  <c r="Q173" i="12"/>
  <c r="V173" i="12"/>
  <c r="V169" i="12" s="1"/>
  <c r="G175" i="12"/>
  <c r="I175" i="12"/>
  <c r="K175" i="12"/>
  <c r="M175" i="12"/>
  <c r="O175" i="12"/>
  <c r="Q175" i="12"/>
  <c r="V175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K169" i="12" s="1"/>
  <c r="O180" i="12"/>
  <c r="Q180" i="12"/>
  <c r="V180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O169" i="12" s="1"/>
  <c r="Q184" i="12"/>
  <c r="V184" i="12"/>
  <c r="G185" i="12"/>
  <c r="I185" i="12"/>
  <c r="M185" i="12"/>
  <c r="Q185" i="12"/>
  <c r="G186" i="12"/>
  <c r="I186" i="12"/>
  <c r="K186" i="12"/>
  <c r="K185" i="12" s="1"/>
  <c r="M186" i="12"/>
  <c r="O186" i="12"/>
  <c r="O185" i="12" s="1"/>
  <c r="Q186" i="12"/>
  <c r="V186" i="12"/>
  <c r="V185" i="12" s="1"/>
  <c r="G189" i="12"/>
  <c r="I189" i="12"/>
  <c r="K189" i="12"/>
  <c r="M189" i="12"/>
  <c r="O189" i="12"/>
  <c r="Q189" i="12"/>
  <c r="V189" i="12"/>
  <c r="G191" i="12"/>
  <c r="K191" i="12"/>
  <c r="O191" i="12"/>
  <c r="V191" i="12"/>
  <c r="G192" i="12"/>
  <c r="M192" i="12" s="1"/>
  <c r="M191" i="12" s="1"/>
  <c r="I192" i="12"/>
  <c r="I191" i="12" s="1"/>
  <c r="K192" i="12"/>
  <c r="O192" i="12"/>
  <c r="Q192" i="12"/>
  <c r="Q191" i="12" s="1"/>
  <c r="V192" i="12"/>
  <c r="G195" i="12"/>
  <c r="K195" i="12"/>
  <c r="O195" i="12"/>
  <c r="Q195" i="12"/>
  <c r="V195" i="12"/>
  <c r="G196" i="12"/>
  <c r="I196" i="12"/>
  <c r="I195" i="12" s="1"/>
  <c r="K196" i="12"/>
  <c r="M196" i="12"/>
  <c r="M195" i="12" s="1"/>
  <c r="O196" i="12"/>
  <c r="Q196" i="12"/>
  <c r="V196" i="12"/>
  <c r="G198" i="12"/>
  <c r="K198" i="12"/>
  <c r="O198" i="12"/>
  <c r="G199" i="12"/>
  <c r="I199" i="12"/>
  <c r="I198" i="12" s="1"/>
  <c r="K199" i="12"/>
  <c r="M199" i="12"/>
  <c r="M198" i="12" s="1"/>
  <c r="O199" i="12"/>
  <c r="Q199" i="12"/>
  <c r="Q198" i="12" s="1"/>
  <c r="V199" i="12"/>
  <c r="G201" i="12"/>
  <c r="I201" i="12"/>
  <c r="K201" i="12"/>
  <c r="M201" i="12"/>
  <c r="O201" i="12"/>
  <c r="Q201" i="12"/>
  <c r="V201" i="12"/>
  <c r="V198" i="12" s="1"/>
  <c r="I203" i="12"/>
  <c r="K203" i="12"/>
  <c r="Q203" i="12"/>
  <c r="G204" i="12"/>
  <c r="G203" i="12" s="1"/>
  <c r="I204" i="12"/>
  <c r="K204" i="12"/>
  <c r="O204" i="12"/>
  <c r="O203" i="12" s="1"/>
  <c r="Q204" i="12"/>
  <c r="V204" i="12"/>
  <c r="V203" i="12" s="1"/>
  <c r="G206" i="12"/>
  <c r="M206" i="12" s="1"/>
  <c r="I206" i="12"/>
  <c r="K206" i="12"/>
  <c r="K205" i="12" s="1"/>
  <c r="O206" i="12"/>
  <c r="Q206" i="12"/>
  <c r="V206" i="12"/>
  <c r="V205" i="12" s="1"/>
  <c r="G208" i="12"/>
  <c r="I208" i="12"/>
  <c r="K208" i="12"/>
  <c r="M208" i="12"/>
  <c r="O208" i="12"/>
  <c r="Q208" i="12"/>
  <c r="V208" i="12"/>
  <c r="G210" i="12"/>
  <c r="M210" i="12" s="1"/>
  <c r="I210" i="12"/>
  <c r="K210" i="12"/>
  <c r="O210" i="12"/>
  <c r="O205" i="12" s="1"/>
  <c r="Q210" i="12"/>
  <c r="V210" i="12"/>
  <c r="G212" i="12"/>
  <c r="I212" i="12"/>
  <c r="K212" i="12"/>
  <c r="M212" i="12"/>
  <c r="O212" i="12"/>
  <c r="Q212" i="12"/>
  <c r="Q205" i="12" s="1"/>
  <c r="V212" i="12"/>
  <c r="G214" i="12"/>
  <c r="I214" i="12"/>
  <c r="K214" i="12"/>
  <c r="M214" i="12"/>
  <c r="O214" i="12"/>
  <c r="Q214" i="12"/>
  <c r="V214" i="12"/>
  <c r="G223" i="12"/>
  <c r="I223" i="12"/>
  <c r="K223" i="12"/>
  <c r="M223" i="12"/>
  <c r="O223" i="12"/>
  <c r="Q223" i="12"/>
  <c r="V223" i="12"/>
  <c r="G227" i="12"/>
  <c r="M227" i="12" s="1"/>
  <c r="I227" i="12"/>
  <c r="K227" i="12"/>
  <c r="O227" i="12"/>
  <c r="Q227" i="12"/>
  <c r="V227" i="12"/>
  <c r="G231" i="12"/>
  <c r="M231" i="12" s="1"/>
  <c r="I231" i="12"/>
  <c r="I205" i="12" s="1"/>
  <c r="K231" i="12"/>
  <c r="O231" i="12"/>
  <c r="Q231" i="12"/>
  <c r="V231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5" i="12"/>
  <c r="M245" i="12" s="1"/>
  <c r="I245" i="12"/>
  <c r="K245" i="12"/>
  <c r="O245" i="12"/>
  <c r="Q245" i="12"/>
  <c r="V245" i="12"/>
  <c r="G249" i="12"/>
  <c r="I249" i="12"/>
  <c r="K249" i="12"/>
  <c r="M249" i="12"/>
  <c r="O249" i="12"/>
  <c r="Q249" i="12"/>
  <c r="V249" i="12"/>
  <c r="G252" i="12"/>
  <c r="I252" i="12"/>
  <c r="K252" i="12"/>
  <c r="M252" i="12"/>
  <c r="O252" i="12"/>
  <c r="Q252" i="12"/>
  <c r="V252" i="12"/>
  <c r="G256" i="12"/>
  <c r="I256" i="12"/>
  <c r="K256" i="12"/>
  <c r="M256" i="12"/>
  <c r="O256" i="12"/>
  <c r="Q256" i="12"/>
  <c r="V256" i="12"/>
  <c r="G261" i="12"/>
  <c r="M261" i="12" s="1"/>
  <c r="I261" i="12"/>
  <c r="K261" i="12"/>
  <c r="O261" i="12"/>
  <c r="Q261" i="12"/>
  <c r="V261" i="12"/>
  <c r="I263" i="12"/>
  <c r="G264" i="12"/>
  <c r="M264" i="12" s="1"/>
  <c r="I264" i="12"/>
  <c r="K264" i="12"/>
  <c r="K263" i="12" s="1"/>
  <c r="O264" i="12"/>
  <c r="Q264" i="12"/>
  <c r="V264" i="12"/>
  <c r="V263" i="12" s="1"/>
  <c r="G267" i="12"/>
  <c r="I267" i="12"/>
  <c r="K267" i="12"/>
  <c r="M267" i="12"/>
  <c r="O267" i="12"/>
  <c r="Q267" i="12"/>
  <c r="V267" i="12"/>
  <c r="G270" i="12"/>
  <c r="I270" i="12"/>
  <c r="K270" i="12"/>
  <c r="M270" i="12"/>
  <c r="O270" i="12"/>
  <c r="O263" i="12" s="1"/>
  <c r="Q270" i="12"/>
  <c r="V270" i="12"/>
  <c r="G272" i="12"/>
  <c r="I272" i="12"/>
  <c r="K272" i="12"/>
  <c r="M272" i="12"/>
  <c r="O272" i="12"/>
  <c r="Q272" i="12"/>
  <c r="Q263" i="12" s="1"/>
  <c r="V272" i="12"/>
  <c r="G275" i="12"/>
  <c r="I275" i="12"/>
  <c r="K275" i="12"/>
  <c r="M275" i="12"/>
  <c r="O275" i="12"/>
  <c r="Q275" i="12"/>
  <c r="V275" i="12"/>
  <c r="G276" i="12"/>
  <c r="I276" i="12"/>
  <c r="K276" i="12"/>
  <c r="M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I280" i="12"/>
  <c r="Q280" i="12"/>
  <c r="G281" i="12"/>
  <c r="M281" i="12" s="1"/>
  <c r="M280" i="12" s="1"/>
  <c r="I281" i="12"/>
  <c r="K281" i="12"/>
  <c r="K280" i="12" s="1"/>
  <c r="O281" i="12"/>
  <c r="Q281" i="12"/>
  <c r="V281" i="12"/>
  <c r="V280" i="12" s="1"/>
  <c r="G284" i="12"/>
  <c r="I284" i="12"/>
  <c r="K284" i="12"/>
  <c r="M284" i="12"/>
  <c r="O284" i="12"/>
  <c r="Q284" i="12"/>
  <c r="V284" i="12"/>
  <c r="G286" i="12"/>
  <c r="I286" i="12"/>
  <c r="K286" i="12"/>
  <c r="M286" i="12"/>
  <c r="O286" i="12"/>
  <c r="O280" i="12" s="1"/>
  <c r="Q286" i="12"/>
  <c r="V286" i="12"/>
  <c r="G288" i="12"/>
  <c r="I288" i="12"/>
  <c r="M288" i="12"/>
  <c r="O288" i="12"/>
  <c r="Q288" i="12"/>
  <c r="G289" i="12"/>
  <c r="I289" i="12"/>
  <c r="K289" i="12"/>
  <c r="K288" i="12" s="1"/>
  <c r="M289" i="12"/>
  <c r="O289" i="12"/>
  <c r="Q289" i="12"/>
  <c r="V289" i="12"/>
  <c r="V288" i="12" s="1"/>
  <c r="I306" i="12"/>
  <c r="K306" i="12"/>
  <c r="Q306" i="12"/>
  <c r="V306" i="12"/>
  <c r="G307" i="12"/>
  <c r="G306" i="12" s="1"/>
  <c r="I307" i="12"/>
  <c r="K307" i="12"/>
  <c r="O307" i="12"/>
  <c r="O306" i="12" s="1"/>
  <c r="Q307" i="12"/>
  <c r="V307" i="12"/>
  <c r="G308" i="12"/>
  <c r="I308" i="12"/>
  <c r="G309" i="12"/>
  <c r="M309" i="12" s="1"/>
  <c r="M308" i="12" s="1"/>
  <c r="I309" i="12"/>
  <c r="K309" i="12"/>
  <c r="K308" i="12" s="1"/>
  <c r="O309" i="12"/>
  <c r="Q309" i="12"/>
  <c r="V309" i="12"/>
  <c r="V308" i="12" s="1"/>
  <c r="G310" i="12"/>
  <c r="I310" i="12"/>
  <c r="K310" i="12"/>
  <c r="M310" i="12"/>
  <c r="O310" i="12"/>
  <c r="Q310" i="12"/>
  <c r="V310" i="12"/>
  <c r="G311" i="12"/>
  <c r="I311" i="12"/>
  <c r="K311" i="12"/>
  <c r="M311" i="12"/>
  <c r="O311" i="12"/>
  <c r="O308" i="12" s="1"/>
  <c r="Q311" i="12"/>
  <c r="V311" i="12"/>
  <c r="G312" i="12"/>
  <c r="I312" i="12"/>
  <c r="K312" i="12"/>
  <c r="M312" i="12"/>
  <c r="O312" i="12"/>
  <c r="Q312" i="12"/>
  <c r="Q308" i="12" s="1"/>
  <c r="V312" i="12"/>
  <c r="G313" i="12"/>
  <c r="I313" i="12"/>
  <c r="K313" i="12"/>
  <c r="M313" i="12"/>
  <c r="O313" i="12"/>
  <c r="Q313" i="12"/>
  <c r="V313" i="12"/>
  <c r="G314" i="12"/>
  <c r="I314" i="12"/>
  <c r="K314" i="12"/>
  <c r="M314" i="12"/>
  <c r="O314" i="12"/>
  <c r="Q314" i="12"/>
  <c r="V314" i="12"/>
  <c r="G315" i="12"/>
  <c r="V315" i="12"/>
  <c r="G316" i="12"/>
  <c r="M316" i="12" s="1"/>
  <c r="I316" i="12"/>
  <c r="I315" i="12" s="1"/>
  <c r="K316" i="12"/>
  <c r="O316" i="12"/>
  <c r="Q316" i="12"/>
  <c r="Q315" i="12" s="1"/>
  <c r="V316" i="12"/>
  <c r="G321" i="12"/>
  <c r="M321" i="12" s="1"/>
  <c r="I321" i="12"/>
  <c r="K321" i="12"/>
  <c r="K315" i="12" s="1"/>
  <c r="O321" i="12"/>
  <c r="Q321" i="12"/>
  <c r="V321" i="12"/>
  <c r="G322" i="12"/>
  <c r="I322" i="12"/>
  <c r="K322" i="12"/>
  <c r="M322" i="12"/>
  <c r="O322" i="12"/>
  <c r="Q322" i="12"/>
  <c r="V322" i="12"/>
  <c r="G323" i="12"/>
  <c r="I323" i="12"/>
  <c r="K323" i="12"/>
  <c r="M323" i="12"/>
  <c r="O323" i="12"/>
  <c r="O315" i="12" s="1"/>
  <c r="Q323" i="12"/>
  <c r="V323" i="12"/>
  <c r="G324" i="12"/>
  <c r="I324" i="12"/>
  <c r="K324" i="12"/>
  <c r="M324" i="12"/>
  <c r="O324" i="12"/>
  <c r="Q324" i="12"/>
  <c r="V324" i="12"/>
  <c r="AE326" i="12"/>
  <c r="I20" i="1"/>
  <c r="I19" i="1"/>
  <c r="I18" i="1"/>
  <c r="I17" i="1"/>
  <c r="G27" i="1"/>
  <c r="F42" i="1"/>
  <c r="G23" i="1" s="1"/>
  <c r="G42" i="1"/>
  <c r="H40" i="1"/>
  <c r="I40" i="1" s="1"/>
  <c r="H39" i="1"/>
  <c r="I39" i="1" s="1"/>
  <c r="I42" i="1" s="1"/>
  <c r="I16" i="1" l="1"/>
  <c r="I21" i="1" s="1"/>
  <c r="I67" i="1"/>
  <c r="J56" i="1" s="1"/>
  <c r="G28" i="1"/>
  <c r="G25" i="1"/>
  <c r="G26" i="1" s="1"/>
  <c r="G24" i="1"/>
  <c r="G29" i="1" s="1"/>
  <c r="M205" i="12"/>
  <c r="M169" i="12"/>
  <c r="M315" i="12"/>
  <c r="M263" i="12"/>
  <c r="M8" i="12"/>
  <c r="G263" i="12"/>
  <c r="G205" i="12"/>
  <c r="M204" i="12"/>
  <c r="M203" i="12" s="1"/>
  <c r="M157" i="12"/>
  <c r="M156" i="12" s="1"/>
  <c r="M77" i="12"/>
  <c r="M72" i="12" s="1"/>
  <c r="M55" i="12"/>
  <c r="M307" i="12"/>
  <c r="M306" i="12" s="1"/>
  <c r="J52" i="1"/>
  <c r="J40" i="1"/>
  <c r="J39" i="1"/>
  <c r="J42" i="1" s="1"/>
  <c r="J41" i="1"/>
  <c r="H42" i="1"/>
  <c r="J28" i="1"/>
  <c r="J26" i="1"/>
  <c r="G38" i="1"/>
  <c r="F38" i="1"/>
  <c r="H32" i="1"/>
  <c r="J23" i="1"/>
  <c r="J24" i="1"/>
  <c r="J25" i="1"/>
  <c r="J27" i="1"/>
  <c r="E24" i="1"/>
  <c r="E26" i="1"/>
  <c r="J57" i="1" l="1"/>
  <c r="J50" i="1"/>
  <c r="J65" i="1"/>
  <c r="J61" i="1"/>
  <c r="J59" i="1"/>
  <c r="J53" i="1"/>
  <c r="J62" i="1"/>
  <c r="J49" i="1"/>
  <c r="J58" i="1"/>
  <c r="J64" i="1"/>
  <c r="J54" i="1"/>
  <c r="J60" i="1"/>
  <c r="J66" i="1"/>
  <c r="J63" i="1"/>
  <c r="J55" i="1"/>
  <c r="J51" i="1"/>
  <c r="J6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<sst xmlns="http://schemas.openxmlformats.org/spreadsheetml/2006/main" count="1204" uniqueCount="503">
  <si>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</si>
  <si>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</si>
  <si>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</si>
  <si>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</si>
  <si>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</si>
  <si>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</si>
  <si>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</si>
  <si>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</si>
  <si>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</si>
  <si>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</si>
  <si>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</si>
  <si>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</si>
  <si>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</si>
  <si>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</si>
  <si>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</si>
  <si>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</si>
  <si>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</si>
  <si>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</si>
  <si>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</si>
  <si>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</si>
  <si>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</si>
  <si>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</si>
  <si>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</si>
  <si>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</si>
  <si>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</si>
  <si>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</si>
  <si>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</si>
  <si>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</si>
  <si>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</si>
  <si>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</si>
  <si>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</si>
  <si>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</si>
  <si>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</si>
  <si>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</si>
  <si>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</si>
  <si>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</si>
  <si>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</si>
  <si>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</si>
  <si>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</si>
  <si>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</si>
  <si>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</si>
  <si>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</si>
  <si>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</si>
  <si>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</t>
  </si>
  <si>
    <t>Architektonicko stavební řešení</t>
  </si>
  <si>
    <t>01</t>
  </si>
  <si>
    <t>Přístřešek</t>
  </si>
  <si>
    <t>Objekt:</t>
  </si>
  <si>
    <t>Rozpočet:</t>
  </si>
  <si>
    <t>00190015</t>
  </si>
  <si>
    <t>Sportovní areál Postoupky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</si>
  <si>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</si>
  <si>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</si>
  <si>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</si>
  <si>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</si>
  <si>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</si>
  <si>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</si>
  <si>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</si>
  <si>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</si>
  <si>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</si>
  <si>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</si>
  <si>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</si>
  <si>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</si>
  <si>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</si>
  <si>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</si>
  <si>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</si>
  <si>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</si>
  <si>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</si>
  <si>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</si>
  <si>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</si>
  <si>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</si>
  <si>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</si>
  <si>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</si>
  <si>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</si>
  <si>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</si>
  <si>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</si>
  <si>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</si>
  <si>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</si>
  <si>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</si>
  <si>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</si>
  <si>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</si>
  <si>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</si>
  <si>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</si>
  <si>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</si>
  <si>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</si>
  <si>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</si>
  <si>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</si>
  <si>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</si>
  <si>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</si>
  <si>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</si>
  <si>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</si>
  <si>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</si>
  <si>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</si>
  <si>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</si>
  <si>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</si>
  <si>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</si>
  <si>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</si>
  <si>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</si>
  <si>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</si>
  <si>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</si>
  <si>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</si>
  <si>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</si>
  <si>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</si>
  <si>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</si>
  <si>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</si>
  <si>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</si>
  <si>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</si>
  <si>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</si>
  <si>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</si>
  <si>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</si>
  <si>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</si>
  <si>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</si>
  <si>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</si>
  <si>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</si>
  <si>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</si>
  <si>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</si>
  <si>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</si>
  <si>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</si>
  <si>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</si>
  <si>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</si>
  <si>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</si>
  <si>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20/ I</t>
  </si>
  <si>
    <t>RTS 19/ II</t>
  </si>
  <si>
    <t>POL1_</t>
  </si>
  <si>
    <t>s přemístěním hmot na skládku na vzdálenost do 3 m nebo s naložením na dopravní prostředek</t>
  </si>
  <si>
    <t>SPI</t>
  </si>
  <si>
    <t>P1 : 2,1*2,1*4</t>
  </si>
  <si>
    <t>VV</t>
  </si>
  <si>
    <t>P2 : 1,6*1,6</t>
  </si>
  <si>
    <t>P2.1 : 1,8*1,6</t>
  </si>
  <si>
    <t>P3 : 1,6*1,6</t>
  </si>
  <si>
    <t>P3.1 : 1,6*1,6</t>
  </si>
  <si>
    <t>P4 : 2,1*2,1*4</t>
  </si>
  <si>
    <t>P5 : 1,8*1,8*2</t>
  </si>
  <si>
    <t>P6 : 1,7*6,8</t>
  </si>
  <si>
    <t>P7 : 1,6*2,5*2</t>
  </si>
  <si>
    <t>P8 : 5,8*1,6</t>
  </si>
  <si>
    <t>P8.1 : 5,8*1,6</t>
  </si>
  <si>
    <t>113107510R00</t>
  </si>
  <si>
    <t>Odstranění podkladů nebo krytů z kameniva hrubého drceného, v ploše jednotlivě do 50 m2, tloušťka vrstvy 100 mm</t>
  </si>
  <si>
    <t>Položka pořadí 1 : 90,44000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</si>
  <si>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</si>
  <si>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</si>
  <si>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</si>
  <si>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</si>
  <si>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</si>
  <si>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výkop vsakovací jímky : 3,6*2,6*0,2</t>
  </si>
  <si>
    <t>rýha pro kanalizaci : (1,5+15,25+6,37+1,1+11,26+1,6*2+1,15+1,3)*0,8*0,15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</si>
  <si>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</si>
  <si>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</si>
  <si>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</si>
  <si>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vsakovací jímka : 3*2*1,8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</si>
  <si>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</si>
  <si>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</si>
  <si>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</si>
  <si>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rýha pro kanalizaci : </t>
  </si>
  <si>
    <t>D125 : (1,5+15,25+6,37+1,1+11,26+1,6*2+1,15+1,3)*0,8*0,9</t>
  </si>
  <si>
    <t>139601102R00</t>
  </si>
  <si>
    <t>Ruční výkop jam, rýh a šachet v hornině 3</t>
  </si>
  <si>
    <t>s přehozením na vzdálenost do 5 m nebo s naložením na ruční dopravní prostředek</t>
  </si>
  <si>
    <t>P1 : 2,1*2,1*1,1*4</t>
  </si>
  <si>
    <t>P2 : 1,6*1,6*1,1</t>
  </si>
  <si>
    <t>P2.1 : 1,8*1,6*1,1</t>
  </si>
  <si>
    <t>P3 : 1,6*1,6*1,1</t>
  </si>
  <si>
    <t>P3.1 : 1,6*1,6*1,1</t>
  </si>
  <si>
    <t>P4 : 2,1*2,1*1,1*4</t>
  </si>
  <si>
    <t>P5 : 1,8*1,8*1,1*2</t>
  </si>
  <si>
    <t>P6 : 1,7*6,8*1,1</t>
  </si>
  <si>
    <t>P7 : 1,6*2,5*1,1*2</t>
  </si>
  <si>
    <t>P8 : 5,8*1,6*1,1</t>
  </si>
  <si>
    <t>P8.1 : 5,8*1,6*1,1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</si>
  <si>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</si>
  <si>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</si>
  <si>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</si>
  <si>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kubaruta výkopu : </t>
  </si>
  <si>
    <t>Položka pořadí 6 : 99,48400</t>
  </si>
  <si>
    <t xml:space="preserve">odpočet základových konstrukcí : </t>
  </si>
  <si>
    <t>Položka pořadí 15 : 5,47400*-1</t>
  </si>
  <si>
    <t>Položka pořadí 16 : 19,69745*-1</t>
  </si>
  <si>
    <t>D125 : (1,5+15,25+6,37+1,1+11,26+1,6*2+1,15+1,3)*0,8*(0,9-0,1-0,425)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</si>
  <si>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</si>
  <si>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</si>
  <si>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</si>
  <si>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D125 : (1,5+15,25+6,37+1,1+11,26+1,6*2+1,15+1,3)*0,8*0,425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</si>
  <si>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</si>
  <si>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</si>
  <si>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</si>
  <si>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</si>
  <si>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Položka pořadí 11 : 42,26400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</si>
  <si>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</si>
  <si>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</si>
  <si>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</si>
  <si>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vsakovací jímka : 3,6*2,6</t>
  </si>
  <si>
    <t>rýha pro kanalizaci : (1,5+15,25+6,37+1,1+11,26+1,6*2+1,15+1,3)*0,8</t>
  </si>
  <si>
    <t>00572400R</t>
  </si>
  <si>
    <t>směs travní parková, pro běžnou zátěž</t>
  </si>
  <si>
    <t>kg</t>
  </si>
  <si>
    <t>SPCM</t>
  </si>
  <si>
    <t>POL3_</t>
  </si>
  <si>
    <t>Položka pořadí 10 : 42,26400*0,025</t>
  </si>
  <si>
    <t>211541111T00</t>
  </si>
  <si>
    <t>Výplň odvodňovacích žeber kam. hrubě drcen. 32 mm</t>
  </si>
  <si>
    <t>Vlastní</t>
  </si>
  <si>
    <t>CEN2020</t>
  </si>
  <si>
    <t>vsakovací jímka : 3*2*1,6</t>
  </si>
  <si>
    <t>213151121V01</t>
  </si>
  <si>
    <t>Montáž geotextílie, vč. dodávky geotextilie 300 g/m2</t>
  </si>
  <si>
    <t>CEN2018</t>
  </si>
  <si>
    <t>vsakovací jímka : 3*2*3+2*2*2+3,6*2,6</t>
  </si>
  <si>
    <t>273313511R00</t>
  </si>
  <si>
    <t>Beton základových desek prostý třídy C 12/15</t>
  </si>
  <si>
    <t>801-1</t>
  </si>
  <si>
    <t>dodávka a uložení betonu do připravené konstrukce,</t>
  </si>
  <si>
    <t>P1 : (1,6*1,6*0,1)*4</t>
  </si>
  <si>
    <t>P2 : 1,1*1,1*0,1</t>
  </si>
  <si>
    <t>P2.1 : 1,3*1,1*0,1</t>
  </si>
  <si>
    <t>P3 : 1,1*1,1*0,1</t>
  </si>
  <si>
    <t>P3.1 : 1,1*1,1*0,1</t>
  </si>
  <si>
    <t>P4 : (1,6*1,6*0,1)*4</t>
  </si>
  <si>
    <t>P5 : (1,3*1,3*0,1)*2</t>
  </si>
  <si>
    <t>P6 : 1,2*6,3*0,1</t>
  </si>
  <si>
    <t>P7 : (1,1*3*0,1)*2</t>
  </si>
  <si>
    <t>P8 : 5,3*1,1*0,1</t>
  </si>
  <si>
    <t>P8.1 : 5,3*1,1*0,1</t>
  </si>
  <si>
    <t>275321321R00</t>
  </si>
  <si>
    <t>Beton základových patek železový třídy C 20/25</t>
  </si>
  <si>
    <t>bez dodávky a uložení výztuže</t>
  </si>
  <si>
    <t>P1 : (1,3*1,3*0,5+0,4*0,4*0,7)*4</t>
  </si>
  <si>
    <t>P2 : 0,8*0,8*0,5+0,4*0,4*0,7</t>
  </si>
  <si>
    <t>P2.1 : (1,2*((0,4*0,4)+(1*0,8)+sqrt(0,16*0,8)))/3</t>
  </si>
  <si>
    <t>P3 : 0,8*0,8*0,5+0,4*0,4*0,7</t>
  </si>
  <si>
    <t>P3.1 : (1,2*((0,4*0,4)+(0,8*0,8)+sqrt(0,16*0,64)))/3</t>
  </si>
  <si>
    <t>P4 : (1,3*1,3*0,5+0,4*0,4*0,7)*4</t>
  </si>
  <si>
    <t>P5 : (1*1*0,5+0,4*0,4*0,7)*2</t>
  </si>
  <si>
    <t>P6 : 0,9*6*0,5+0,4*0,4*0,7*2</t>
  </si>
  <si>
    <t>P7 : (0,8*1,7*0,5+0,4*0,4*0,7)*2</t>
  </si>
  <si>
    <t>P8 : 5*0,8*0,5+0,4*0,4*0,7*2</t>
  </si>
  <si>
    <t>P8.1 : ((1,2*((0,4*0,4)+(0,8*1,3)+sqrt(0,16*1,04)))/3)*2+2,4*0,8*0,5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</si>
  <si>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</si>
  <si>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</si>
  <si>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</si>
  <si>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P1 : (1,3*4*0,5+0,4*4*0,7)*4</t>
  </si>
  <si>
    <t>P2 : 0,8*4*0,5+0,4*4*0,7</t>
  </si>
  <si>
    <t>P2.1 : 0,7*1,3*2+0,6*1,4*2</t>
  </si>
  <si>
    <t>P3 : 0,8*4*0,5+0,4*4*0,7</t>
  </si>
  <si>
    <t>P3.1 : 0,6*1,3*4</t>
  </si>
  <si>
    <t>P4 : (1,3*4*0,5+0,4*4*0,7)*4</t>
  </si>
  <si>
    <t>P5 : (1*4*0,5+0,4*4*0,7)*2</t>
  </si>
  <si>
    <t>P6 : (0,9+6)*2*0,5+0,4*4*0,7*2</t>
  </si>
  <si>
    <t>P7 : ((0,8+1,7)*2*0,5+0,4*4*0,7)*2</t>
  </si>
  <si>
    <t>P8 : (5+0,8)*2*0,5+0,4*4*0,7*2</t>
  </si>
  <si>
    <t>P8.1 : 0,85*1,3*4+0,6*1,8*2+0,75*1,3*2+2,4*0,6*2</t>
  </si>
  <si>
    <t>275351216R00</t>
  </si>
  <si>
    <t>Bednění stěn základových patek odstranění</t>
  </si>
  <si>
    <t>Položka pořadí 17 : 83,89000</t>
  </si>
  <si>
    <t>275361821R00</t>
  </si>
  <si>
    <t>Výztuž základových patek z betonářské oceli 10 505(R)</t>
  </si>
  <si>
    <t>t</t>
  </si>
  <si>
    <t>včetně distančních prvků</t>
  </si>
  <si>
    <t xml:space="preserve">spodní stupeň patek : </t>
  </si>
  <si>
    <t xml:space="preserve">patky P1 : </t>
  </si>
  <si>
    <t>R10 : (2*(1,2+0,3+0,3))*4*(0,61/1000)</t>
  </si>
  <si>
    <t>R14 : ((5+5)*(1,2+0,3+0,3))*4*(1,21/1000)</t>
  </si>
  <si>
    <t xml:space="preserve">patky P2, P2.1, P3, P3.1 - bez výztuže spodního stupně : </t>
  </si>
  <si>
    <t xml:space="preserve">patky P4 : </t>
  </si>
  <si>
    <t xml:space="preserve">patky P5 : </t>
  </si>
  <si>
    <t>R10 : (2*(0,9+0,3+0,3))*2*(0,61/1000)</t>
  </si>
  <si>
    <t>R14 : ((4+4)*(0,9+0,3+0,3))*2*(1,21/1000)</t>
  </si>
  <si>
    <t xml:space="preserve">patka P6 : </t>
  </si>
  <si>
    <t>R14 : ((5+5)*(5,9+0,3+0,3))*(1,21/1000)</t>
  </si>
  <si>
    <t>třmínky R14 : (24*2,36)*(1,21/1000)</t>
  </si>
  <si>
    <t xml:space="preserve">patky P7 : </t>
  </si>
  <si>
    <t>R10 : (2*(1,6+0,3+0,3+0,7+0,3+0,3))*2*(0,61/1000)</t>
  </si>
  <si>
    <t>R14 : (4*(1,6+0,3+0,3)+6*(0,7+0,3+0,3))*2*(1,21/1000)</t>
  </si>
  <si>
    <t xml:space="preserve">patka P8 : </t>
  </si>
  <si>
    <t>R14 : (4*(4,9+0,3+0,3))*(1,21/1000)</t>
  </si>
  <si>
    <t>třmínky R14 : (20*2,36)*(1,21/1000)</t>
  </si>
  <si>
    <t xml:space="preserve">patka P8.1 : </t>
  </si>
  <si>
    <t>třmínky R14 : (20*2,2)*(1,21/1000)</t>
  </si>
  <si>
    <t/>
  </si>
  <si>
    <t xml:space="preserve">horní stupeň všech patek : </t>
  </si>
  <si>
    <t>R8 : 9*1,48*22*(0,395)/1000</t>
  </si>
  <si>
    <t>R14 : 8*1,27*22*(1,21/1000)</t>
  </si>
  <si>
    <t>spojovací prostředky, ztratné : 0,1</t>
  </si>
  <si>
    <t>451572111R00</t>
  </si>
  <si>
    <t>Lože pod potrubí, stoky a drobné objekty z kameniva drobného těženého 0÷4 mm</t>
  </si>
  <si>
    <t>827-1</t>
  </si>
  <si>
    <t>v otevřeném výkopu,</t>
  </si>
  <si>
    <t>D125 : (1,5+15,25+6,37+1,1+11,26+1,6*2+1,15+1,3)*0,8*0,1</t>
  </si>
  <si>
    <t>564831111R00</t>
  </si>
  <si>
    <t>Podklad ze štěrkodrti s rozprostřením a zhutněním frakce 0-63 mm, tloušťka po zhutnění 100 mm</t>
  </si>
  <si>
    <t>Položka pořadí 22 : 90,44000</t>
  </si>
  <si>
    <t>odpočet základových patek : -(0,4*0,4*22)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</si>
  <si>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</si>
  <si>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</si>
  <si>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</si>
  <si>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po očištění bude použita původní rozebraná dlažba</t>
  </si>
  <si>
    <t>POP</t>
  </si>
  <si>
    <t>631571005R00</t>
  </si>
  <si>
    <t>Násyp pod podlahy z kameniva z kameniva_x000D_
 z kačírku frakce 22-32 mm</t>
  </si>
  <si>
    <t>pod mazaniny a dlažby, popř. na plochých střechách, vodorovný nebo ve spádu, s udusáním a urovnáním povrchu,</t>
  </si>
  <si>
    <t xml:space="preserve">vakovací jímka : </t>
  </si>
  <si>
    <t>Položka pořadí 11 : 42,26400*0,2</t>
  </si>
  <si>
    <t>871313121R00</t>
  </si>
  <si>
    <t>Montáž potrubí z trub z plastů těsněných gumovým kroužkem  DN 150 mm</t>
  </si>
  <si>
    <t>m</t>
  </si>
  <si>
    <t>v otevřeném výkopu ve sklonu do 20 %,</t>
  </si>
  <si>
    <t>D125 : 1,5+15,25+6,37+1,1+11,26+1,6*2+1,15+1,3</t>
  </si>
  <si>
    <t>877353121R00</t>
  </si>
  <si>
    <t>Montáž tvarovek na potrubí z trub z plastů těsněných gumovým kroužkem odbočných DN 200 mm</t>
  </si>
  <si>
    <t>kus</t>
  </si>
  <si>
    <t>877353123R00</t>
  </si>
  <si>
    <t>Montáž tvarovek na potrubí z trub z plastů těsněných gumovým kroužkem jednoosých DN 200 mm</t>
  </si>
  <si>
    <t>Položka pořadí 30 : 5,00000</t>
  </si>
  <si>
    <t>894431211RA0</t>
  </si>
  <si>
    <t>Šachty plastové plastové šachty z dílců D 400 mm, dno přímé, D 110 mm, délka šachtové roury 1,50 m, poklop litina 12,5 t</t>
  </si>
  <si>
    <t>AP-HSV</t>
  </si>
  <si>
    <t>POL2_</t>
  </si>
  <si>
    <t>894431212RA0</t>
  </si>
  <si>
    <t>Šachty plastové plastové šachty z dílců D 400 mm, dno sběrné, D 110 mm, délka šachtové roury 1,50 m, poklop litina 12,5 t</t>
  </si>
  <si>
    <t>286111202R</t>
  </si>
  <si>
    <t>trubka plastová kanalizační PVC-U; hladká, s hrdlem; D = 125,0 mm; s = 3,20 mm; l = 5 000,0 mm</t>
  </si>
  <si>
    <t>Položka pořadí 24 : 41,13000*0,2</t>
  </si>
  <si>
    <t>ztratné 3% : 0,03</t>
  </si>
  <si>
    <t>28650654R</t>
  </si>
  <si>
    <t>koleno PVC-U; 45,0 °; D = 125,0 mm; hladké, s 1 hrdlem</t>
  </si>
  <si>
    <t>286507022R</t>
  </si>
  <si>
    <t>odbočka PVC-U; 60,0 °; d1 = 125 mm; d2 = 125 mm; hladká, hrdlovaná</t>
  </si>
  <si>
    <t>953943123R00</t>
  </si>
  <si>
    <t>Osazování jiných kovových výrobků do betonu (např. kotev) se zajištěním polohy k bednění nebo k výztuži před zabetonováním_x000D_
 přes 5 kg do 15 kg/kus</t>
  </si>
  <si>
    <t>osazování výrobků ostatních jinde neuvedených, bez dodání</t>
  </si>
  <si>
    <t>botky sloupků : 22</t>
  </si>
  <si>
    <t>311-01-001</t>
  </si>
  <si>
    <t>Patka sloupku</t>
  </si>
  <si>
    <t>Indiv</t>
  </si>
  <si>
    <t>Položka pořadí 32 : 22,00000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</si>
  <si>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</si>
  <si>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</si>
  <si>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</si>
  <si>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999281105R00</t>
  </si>
  <si>
    <t xml:space="preserve">Přesun hmot pro opravy a údržbu objektů pro opravy a údržbu dosavadních objektů včetně vnějších plášťů_x000D_
 výšky do 6 m,  </t>
  </si>
  <si>
    <t>801-4</t>
  </si>
  <si>
    <t>POL7_</t>
  </si>
  <si>
    <t>oborů 801, 803, 811 a 812</t>
  </si>
  <si>
    <t>712471801RZ4</t>
  </si>
  <si>
    <t>Povlaková krytina střech do 30° termoplasty 1 vrstva, včetně dodávky fólie, tloušťky 1,5 mm</t>
  </si>
  <si>
    <t>800-711</t>
  </si>
  <si>
    <t>Položka pořadí 54 : 179,55900</t>
  </si>
  <si>
    <t>998712201R00</t>
  </si>
  <si>
    <t>Přesun hmot pro povlakové krytiny v objektech výšky do 6 m</t>
  </si>
  <si>
    <t>50 m vodorovně</t>
  </si>
  <si>
    <t>721242110RT2</t>
  </si>
  <si>
    <t>Lapač střešních splavenin D 125 mm, s otáč.kul.kloubem na odtoku, s košem , se suchou a nezámr.klapkou,čistícím víčkem a vylam.těs. kroužky pro připoj.potrub.svodů D 75, 90, 100 a 110 mm, včetně dodávky materiálu</t>
  </si>
  <si>
    <t>800-721</t>
  </si>
  <si>
    <t>762341210RT2</t>
  </si>
  <si>
    <t>Bednění a laťování s dodávkou řeziva_x000D_
 bednění_x000D_
 střech rovných o sklonu do 60° s vyřezáním otvorů z prken hrubých na sraz tloušťky do 32 mm , včetně dodávky prken tloušťky 24 mm</t>
  </si>
  <si>
    <t>800-762</t>
  </si>
  <si>
    <t>762341610RT2</t>
  </si>
  <si>
    <t>Montáž bednění okapových říms, krajnic, závětrných prken, a žaluzií ve spádu nebo rovnoběžně s okapem z prken hrubých tloušťky do 32 mm, včetně dodávky prken tloušťky 24 mm</t>
  </si>
  <si>
    <t>Položka pořadí 55 : 7,03500</t>
  </si>
  <si>
    <t>762342203RT4</t>
  </si>
  <si>
    <t>Montáž laťování střech o sklonu do 60° při vzdálenost latí přes 220 do 360 mm, včetně dodávky latí 40/60 mm</t>
  </si>
  <si>
    <t>762342206RT4</t>
  </si>
  <si>
    <t>Montáž kontralatí na vruty, s dodávkou těsnicí pásky pod kontralatě, a dodávkou latí 40 x 60 mm</t>
  </si>
  <si>
    <t>762712120R00</t>
  </si>
  <si>
    <t>Prostorové vázané konstrukce z řeziva montáž hraněného , průřezové plochy přes 120 do 224 cm2</t>
  </si>
  <si>
    <t>včetně vyvrtání děr, osazení svorníků a dotažení rektifikačních článků.</t>
  </si>
  <si>
    <t>kleštiny e : 2*8*(2*4)</t>
  </si>
  <si>
    <t>kleštiny f : 2*3*(2*4)</t>
  </si>
  <si>
    <t>kleštiny g : 2*3,5*(2*4)</t>
  </si>
  <si>
    <t>krokev h : 6*37</t>
  </si>
  <si>
    <t>pásek j : 2*18</t>
  </si>
  <si>
    <t>pásek k : 1,5*6</t>
  </si>
  <si>
    <t>lem l : 9*1</t>
  </si>
  <si>
    <t>762712130R00</t>
  </si>
  <si>
    <t>Prostorové vázané konstrukce z řeziva montáž hraněného , průřezové plochy přes 224 do 288 cm2</t>
  </si>
  <si>
    <t>vaznice c : 13*2</t>
  </si>
  <si>
    <t>vaznice d : 20,5*2</t>
  </si>
  <si>
    <t>762712140R00</t>
  </si>
  <si>
    <t>Prostorové vázané konstrukce z řeziva montáž hraněného , průřezové plochy přes 228 do 450 cm2</t>
  </si>
  <si>
    <t>sloupek a : 2,5*11</t>
  </si>
  <si>
    <t>sloupek b : 3,5*11</t>
  </si>
  <si>
    <t>762795000R00</t>
  </si>
  <si>
    <t>Spojovací a ochranné prostředky hřebíky, svory, fiksační prkna, impregnace</t>
  </si>
  <si>
    <t>Položka pořadí 48 : 3,36442</t>
  </si>
  <si>
    <t>Položka pořadí 49 : 4,49064</t>
  </si>
  <si>
    <t>Položka pořadí 50 : 0,76205</t>
  </si>
  <si>
    <t>Položka pořadí 51 : 2,08397</t>
  </si>
  <si>
    <t>Položka pořadí 52 : 2,30947</t>
  </si>
  <si>
    <t>762911125R00</t>
  </si>
  <si>
    <t xml:space="preserve">Impregnace řeziva tlakovakuová, ochrana proti dřevokazným houbám, plísním a dřevokaznému hmyzu </t>
  </si>
  <si>
    <t>Položka pořadí 46 : 13,01054</t>
  </si>
  <si>
    <t>60515026R</t>
  </si>
  <si>
    <t>hranolek SM/JD; průřez 76 až 100 cm2; l = 4 000 až 6 000 mm; jakost II</t>
  </si>
  <si>
    <t>kleštiny e : (0,08+0,08)*0,18*8*(2*4)</t>
  </si>
  <si>
    <t>kleštiny f : (0,08+0,08)*0,14*3*(2*4)</t>
  </si>
  <si>
    <t>kleštiny g : (0,08+0,08)*0,18*3,5*(2*3)</t>
  </si>
  <si>
    <t>lem l : 0,08*0,18*9*1</t>
  </si>
  <si>
    <t>ztratné, prořez 8% : 0,08</t>
  </si>
  <si>
    <t>60515224T</t>
  </si>
  <si>
    <t>hranol tl = 100,0 mm; š = 180 mm; l = 3 500 až 6 000 mm</t>
  </si>
  <si>
    <t>CEN2019</t>
  </si>
  <si>
    <t>krokve h : 0,1*0,18*6*37</t>
  </si>
  <si>
    <t>pásek k : 0,1*0,18*1,5*6</t>
  </si>
  <si>
    <t>60515230R</t>
  </si>
  <si>
    <t>hranol SM/JD; tl = 140,0 mm; š = 140 mm; l = 3 000 až 6 000 mm; jakost I</t>
  </si>
  <si>
    <t>pásek j : 0,14*0,14*2*18</t>
  </si>
  <si>
    <t>60515256R</t>
  </si>
  <si>
    <t>hranol SM/JD; tl = 160,0 mm; š = 180 mm; l = od 6 000 mm; jakost I</t>
  </si>
  <si>
    <t>vaznice c : 0,16*0,18*13*2</t>
  </si>
  <si>
    <t>vaznice d : 0,16*0,18*20,5*2</t>
  </si>
  <si>
    <t>60515368R</t>
  </si>
  <si>
    <t>hranol SM/JD; tl = 180,0 mm; š = 180 mm; l = 3 000 až 6 000 mm; jakost II</t>
  </si>
  <si>
    <t>sloupky a : 0,18*0,18*2,5*11</t>
  </si>
  <si>
    <t>sloupky b : 0,18*0,18*3,5*11</t>
  </si>
  <si>
    <t>998762202R00</t>
  </si>
  <si>
    <t>Přesun hmot pro konstrukce tesařské v objektech výšky do 12 m</t>
  </si>
  <si>
    <t>764811244R00</t>
  </si>
  <si>
    <t xml:space="preserve">Krytina hladká ze svitků š. 1000 mm, z pozinkovaného lakovaného plechu, sklon střechy do 30°, plocha střechy přes 25 m2, dodávka a montáž </t>
  </si>
  <si>
    <t>800-764</t>
  </si>
  <si>
    <t>s úpravou krytiny u okapů, prostupů a výčnělků</t>
  </si>
  <si>
    <t>plocha střechy : (12,84+11,87)/2*5,8+(20,3*5,8-8,2*(0,5+1,9)*0,5)</t>
  </si>
  <si>
    <t>764811245R00</t>
  </si>
  <si>
    <t xml:space="preserve">Krytina hladká ze svitků š. 1000 mm, z pozinkovaného lakovaného plechu, sklon střechy do 45°, plocha střechy přes 25 m2, dodávka a montáž </t>
  </si>
  <si>
    <t>svislé podbité střechy nad stávajícím objektem : (8,625+3,1)*0,6</t>
  </si>
  <si>
    <t>764819212R00</t>
  </si>
  <si>
    <t>Odpadní trouby kruhové, průměr 100 mm, z lakovaného pozinkovaného plechu,  , dodávka a montáž</t>
  </si>
  <si>
    <t>2,6*3</t>
  </si>
  <si>
    <t>764815212R00</t>
  </si>
  <si>
    <t>Žlaby podokapní půlkruhové, z lakovaného pozinkovaného plechu, rš 330 mm, dodávka a montáž</t>
  </si>
  <si>
    <t>včetně háků, čel, rohů, rovných hrdel a dilatací</t>
  </si>
  <si>
    <t>12,84+20,3</t>
  </si>
  <si>
    <t>764815810R00</t>
  </si>
  <si>
    <t>Ostatní prvky ke žlabům a odpadním troubám kotlík žlabový oválného tvaru o rozměru 310/100 mm, z lakovaného pozinkovaného plechu,  , dodávka a montáž</t>
  </si>
  <si>
    <t>764814533R00</t>
  </si>
  <si>
    <t>Závětrná lišta  , z lakovaného pozinkovaného plechu, rš 330 mm, dodávka a montáž</t>
  </si>
  <si>
    <t>5,8*2+3,82+6,43+9,01</t>
  </si>
  <si>
    <t>998764201R00</t>
  </si>
  <si>
    <t>Přesun hmot pro konstrukce klempířské v objektech výšky do 6 m</t>
  </si>
  <si>
    <t>767-01-001</t>
  </si>
  <si>
    <t>Ztužující táhla ocelová vč. kotvení a napínáku</t>
  </si>
  <si>
    <t>Kalkul</t>
  </si>
  <si>
    <t>ztužení m : 5,5*18</t>
  </si>
  <si>
    <t>ztužení n : 5,5*2</t>
  </si>
  <si>
    <t>767-01-002</t>
  </si>
  <si>
    <t>Ztužení trubkové 57x6 mm</t>
  </si>
  <si>
    <t>ztužení o : 4*6</t>
  </si>
  <si>
    <t>998767201R00</t>
  </si>
  <si>
    <t>Přesun hmot pro kovové stavební doplňk. konstrukce v objektech výšky do 6 m</t>
  </si>
  <si>
    <t>800-767</t>
  </si>
  <si>
    <t>783726700R00</t>
  </si>
  <si>
    <t>Nátěry tesařských konstrukcí lazurovací lazurovací, 2x lak</t>
  </si>
  <si>
    <t>800-783</t>
  </si>
  <si>
    <t>včetně montáže, dodávkya demontáže lešení.</t>
  </si>
  <si>
    <t>sloupek a : (0,18*4)*2,5*11</t>
  </si>
  <si>
    <t>sloupek b : (0,18*4)*3,5*11</t>
  </si>
  <si>
    <t>vaznice c : (0,16+0,16)*2*13*2</t>
  </si>
  <si>
    <t>vaznice d : (0,16+0,16)*2*20,5*2</t>
  </si>
  <si>
    <t>kleštiny e : (0,08+0,08+0,18*2)*2*8*(2*4)</t>
  </si>
  <si>
    <t>kleštiny f : (0,08+0,08+0,14*2)*2*3*(2*4)</t>
  </si>
  <si>
    <t>kleštiny g : (0,08+0,08+0,18*2)*2*3,5*(2*3)</t>
  </si>
  <si>
    <t>krokve h : (0,1+0,18)*2*6*37</t>
  </si>
  <si>
    <t>pásek j : (0,14*4)*2*18</t>
  </si>
  <si>
    <t>pásek k : (0,1+0,18)*2*1,5*6</t>
  </si>
  <si>
    <t>lem l : (0,08+0,18)*2*9</t>
  </si>
  <si>
    <t xml:space="preserve">bednění střechy : </t>
  </si>
  <si>
    <t>Položka pořadí 39 : 179,55900</t>
  </si>
  <si>
    <t xml:space="preserve">bednění římsy : </t>
  </si>
  <si>
    <t>Položka pořadí 40 : 7,03500</t>
  </si>
  <si>
    <t>M21001</t>
  </si>
  <si>
    <t>Elektroinstalace silnoproudu a bleskosvod - viz samostatný rozpočet</t>
  </si>
  <si>
    <t>kpl.</t>
  </si>
  <si>
    <t>005111021R</t>
  </si>
  <si>
    <t>Vytyčení inženýrských sítí</t>
  </si>
  <si>
    <t>Soubor</t>
  </si>
  <si>
    <t>POL99_8</t>
  </si>
  <si>
    <t>005111020R</t>
  </si>
  <si>
    <t>Vytyčení stavby</t>
  </si>
  <si>
    <t>005121010R</t>
  </si>
  <si>
    <t>Vybudování zařízení staveniště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</si>
  <si>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</si>
  <si>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</si>
  <si>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</si>
  <si>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</si>
  <si>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</si>
  <si>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</si>
  <si>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</si>
  <si>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004111020R</t>
  </si>
  <si>
    <t xml:space="preserve">Vypracování projektové dokumentace </t>
  </si>
  <si>
    <t>dílenská a výrobní dokumentace (zajišťující technickou a prostorovou koordinaci,</t>
  </si>
  <si>
    <t>v návaznosti na parametry konkrétně použitých prvků a zařízení, dále ověřující</t>
  </si>
  <si>
    <t>veškeré bilanční výpočty /větrání, osvětlení, vytápění, chlazení atd./ tak,</t>
  </si>
  <si>
    <t>aby při realizaci stavby došlo maximálnímu snížení provozních nákladů stavby) </t>
  </si>
  <si>
    <t>005211080R</t>
  </si>
  <si>
    <t xml:space="preserve">Bezpečnostní a hygienická opatření na staveništi </t>
  </si>
  <si>
    <t>005211010R</t>
  </si>
  <si>
    <t>Předání a převzetí staveniště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</si>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</sst>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1ekklsql02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zq1f9SaDFSw0h/yqji//angtJdC5yyChmJWI8Kgpf1bH8PPsasUhzY7rAHeteaXOwNZSnbdB0AhDh2eJWpEwsQ==" saltValue="o7vitgH7gtqsz+uQKx0fG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20545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SUMIF(F49:F66,A16,I49:I66)+SUMIF(F49:F66,"PSU",I49:I66)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SUMIF(F49:F66,A17,I49:I66)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SUMIF(F49:F66,A18,I49:I66)</f>
        <v>0</v>
      </c>
      <c r="J18" s="88"/>
    </row>
    <row r="19" spans="1:10" ht="23.25" customHeight="1" x14ac:dyDescent="0.2">
      <c r="A19" s="189" t="s">
        <v>88</v>
      </c>
      <c r="B19" s="57" t="s">
        <v>27</v>
      </c>
      <c r="C19" s="58"/>
      <c r="D19" s="59"/>
      <c r="E19" s="86"/>
      <c r="F19" s="87"/>
      <c r="G19" s="86"/>
      <c r="H19" s="87"/>
      <c r="I19" s="86">
        <f>SUMIF(F49:F66,A19,I49:I66)</f>
        <v>0</v>
      </c>
      <c r="J19" s="88"/>
    </row>
    <row r="20" spans="1:10" ht="23.25" customHeight="1" x14ac:dyDescent="0.2">
      <c r="A20" s="189" t="s">
        <v>89</v>
      </c>
      <c r="B20" s="57" t="s">
        <v>28</v>
      </c>
      <c r="C20" s="58"/>
      <c r="D20" s="59"/>
      <c r="E20" s="86"/>
      <c r="F20" s="87"/>
      <c r="G20" s="86"/>
      <c r="H20" s="87"/>
      <c r="I20" s="86">
        <f>SUMIF(F49:F66,A20,I49:I66)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ZakladDPHSni*SazbaDPH1/100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ZakladDPHZakl*SazbaDPH2/100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/>
      <c r="B29" s="162" t="s">
        <v>35</v>
      </c>
      <c r="C29" s="168"/>
      <c r="D29" s="168"/>
      <c r="E29" s="168"/>
      <c r="F29" s="168"/>
      <c r="G29" s="169">
        <f>ZakladDPHSni+DPHSni+ZakladDPHZakl+DPHZakl+Zaokrouhleni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43886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'01 D.1.1 Pol'!AE326</f>
        <v>0</v>
      </c>
      <c r="G39" s="145">
        <f>'01 D.1.1 Pol'!AF326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'01 D.1.1 Pol'!AE326</f>
        <v>0</v>
      </c>
      <c r="G40" s="152">
        <f>'01 D.1.1 Pol'!AF326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D.1.1 Pol'!AE326</f>
        <v>0</v>
      </c>
      <c r="G41" s="146">
        <f>'01 D.1.1 Pol'!AF326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55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24</v>
      </c>
      <c r="G49" s="186"/>
      <c r="H49" s="186"/>
      <c r="I49" s="186">
        <f>'01 D.1.1 Pol'!G8</f>
        <v>0</v>
      </c>
      <c r="J49" s="183" t="str">
        <f>IF(I67=0,"",I49/I67*100)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24</v>
      </c>
      <c r="G50" s="186"/>
      <c r="H50" s="186"/>
      <c r="I50" s="186">
        <f>'01 D.1.1 Pol'!G72</f>
        <v>0</v>
      </c>
      <c r="J50" s="183" t="str">
        <f>IF(I67=0,"",I50/I67*100)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24</v>
      </c>
      <c r="G51" s="186"/>
      <c r="H51" s="186"/>
      <c r="I51" s="186">
        <f>'01 D.1.1 Pol'!G151</f>
        <v>0</v>
      </c>
      <c r="J51" s="183" t="str">
        <f>IF(I67=0,"",I51/I67*100)</f>
        <v/>
      </c>
    </row>
    <row r="52" spans="1:10" ht="25.5" customHeight="1" x14ac:dyDescent="0.2">
      <c r="A52" s="173"/>
      <c r="B52" s="178" t="s">
        <v>62</v>
      </c>
      <c r="C52" s="179" t="s">
        <v>63</v>
      </c>
      <c r="D52" s="180"/>
      <c r="E52" s="180"/>
      <c r="F52" s="185" t="s">
        <v>24</v>
      </c>
      <c r="G52" s="186"/>
      <c r="H52" s="186"/>
      <c r="I52" s="186">
        <f>'01 D.1.1 Pol'!G156</f>
        <v>0</v>
      </c>
      <c r="J52" s="183" t="str">
        <f>IF(I67=0,"",I52/I67*100)</f>
        <v/>
      </c>
    </row>
    <row r="53" spans="1:10" ht="25.5" customHeight="1" x14ac:dyDescent="0.2">
      <c r="A53" s="173"/>
      <c r="B53" s="178" t="s">
        <v>64</v>
      </c>
      <c r="C53" s="179" t="s">
        <v>65</v>
      </c>
      <c r="D53" s="180"/>
      <c r="E53" s="180"/>
      <c r="F53" s="185" t="s">
        <v>24</v>
      </c>
      <c r="G53" s="186"/>
      <c r="H53" s="186"/>
      <c r="I53" s="186">
        <f>'01 D.1.1 Pol'!G164</f>
        <v>0</v>
      </c>
      <c r="J53" s="183" t="str">
        <f>IF(I67=0,"",I53/I67*100)</f>
        <v/>
      </c>
    </row>
    <row r="54" spans="1:10" ht="25.5" customHeight="1" x14ac:dyDescent="0.2">
      <c r="A54" s="173"/>
      <c r="B54" s="178" t="s">
        <v>66</v>
      </c>
      <c r="C54" s="179" t="s">
        <v>67</v>
      </c>
      <c r="D54" s="180"/>
      <c r="E54" s="180"/>
      <c r="F54" s="185" t="s">
        <v>24</v>
      </c>
      <c r="G54" s="186"/>
      <c r="H54" s="186"/>
      <c r="I54" s="186">
        <f>'01 D.1.1 Pol'!G169</f>
        <v>0</v>
      </c>
      <c r="J54" s="183" t="str">
        <f>IF(I67=0,"",I54/I67*100)</f>
        <v/>
      </c>
    </row>
    <row r="55" spans="1:10" ht="25.5" customHeight="1" x14ac:dyDescent="0.2">
      <c r="A55" s="173"/>
      <c r="B55" s="178" t="s">
        <v>68</v>
      </c>
      <c r="C55" s="179" t="s">
        <v>69</v>
      </c>
      <c r="D55" s="180"/>
      <c r="E55" s="180"/>
      <c r="F55" s="185" t="s">
        <v>24</v>
      </c>
      <c r="G55" s="186"/>
      <c r="H55" s="186"/>
      <c r="I55" s="186">
        <f>'01 D.1.1 Pol'!G185</f>
        <v>0</v>
      </c>
      <c r="J55" s="183" t="str">
        <f>IF(I67=0,"",I55/I67*100)</f>
        <v/>
      </c>
    </row>
    <row r="56" spans="1:10" ht="25.5" customHeight="1" x14ac:dyDescent="0.2">
      <c r="A56" s="173"/>
      <c r="B56" s="178" t="s">
        <v>70</v>
      </c>
      <c r="C56" s="179" t="s">
        <v>71</v>
      </c>
      <c r="D56" s="180"/>
      <c r="E56" s="180"/>
      <c r="F56" s="185" t="s">
        <v>24</v>
      </c>
      <c r="G56" s="186"/>
      <c r="H56" s="186"/>
      <c r="I56" s="186">
        <f>'01 D.1.1 Pol'!G191</f>
        <v>0</v>
      </c>
      <c r="J56" s="183" t="str">
        <f>IF(I67=0,"",I56/I67*100)</f>
        <v/>
      </c>
    </row>
    <row r="57" spans="1:10" ht="25.5" customHeight="1" x14ac:dyDescent="0.2">
      <c r="A57" s="173"/>
      <c r="B57" s="178" t="s">
        <v>72</v>
      </c>
      <c r="C57" s="179" t="s">
        <v>73</v>
      </c>
      <c r="D57" s="180"/>
      <c r="E57" s="180"/>
      <c r="F57" s="185" t="s">
        <v>24</v>
      </c>
      <c r="G57" s="186"/>
      <c r="H57" s="186"/>
      <c r="I57" s="186">
        <f>'01 D.1.1 Pol'!G195</f>
        <v>0</v>
      </c>
      <c r="J57" s="183" t="str">
        <f>IF(I67=0,"",I57/I67*100)</f>
        <v/>
      </c>
    </row>
    <row r="58" spans="1:10" ht="25.5" customHeight="1" x14ac:dyDescent="0.2">
      <c r="A58" s="173"/>
      <c r="B58" s="178" t="s">
        <v>74</v>
      </c>
      <c r="C58" s="179" t="s">
        <v>75</v>
      </c>
      <c r="D58" s="180"/>
      <c r="E58" s="180"/>
      <c r="F58" s="185" t="s">
        <v>25</v>
      </c>
      <c r="G58" s="186"/>
      <c r="H58" s="186"/>
      <c r="I58" s="186">
        <f>'01 D.1.1 Pol'!G198</f>
        <v>0</v>
      </c>
      <c r="J58" s="183" t="str">
        <f>IF(I67=0,"",I58/I67*100)</f>
        <v/>
      </c>
    </row>
    <row r="59" spans="1:10" ht="25.5" customHeight="1" x14ac:dyDescent="0.2">
      <c r="A59" s="173"/>
      <c r="B59" s="178" t="s">
        <v>76</v>
      </c>
      <c r="C59" s="179" t="s">
        <v>77</v>
      </c>
      <c r="D59" s="180"/>
      <c r="E59" s="180"/>
      <c r="F59" s="185" t="s">
        <v>25</v>
      </c>
      <c r="G59" s="186"/>
      <c r="H59" s="186"/>
      <c r="I59" s="186">
        <f>'01 D.1.1 Pol'!G203</f>
        <v>0</v>
      </c>
      <c r="J59" s="183" t="str">
        <f>IF(I67=0,"",I59/I67*100)</f>
        <v/>
      </c>
    </row>
    <row r="60" spans="1:10" ht="25.5" customHeight="1" x14ac:dyDescent="0.2">
      <c r="A60" s="173"/>
      <c r="B60" s="178" t="s">
        <v>78</v>
      </c>
      <c r="C60" s="179" t="s">
        <v>79</v>
      </c>
      <c r="D60" s="180"/>
      <c r="E60" s="180"/>
      <c r="F60" s="185" t="s">
        <v>25</v>
      </c>
      <c r="G60" s="186"/>
      <c r="H60" s="186"/>
      <c r="I60" s="186">
        <f>'01 D.1.1 Pol'!G205</f>
        <v>0</v>
      </c>
      <c r="J60" s="183" t="str">
        <f>IF(I67=0,"",I60/I67*100)</f>
        <v/>
      </c>
    </row>
    <row r="61" spans="1:10" ht="25.5" customHeight="1" x14ac:dyDescent="0.2">
      <c r="A61" s="173"/>
      <c r="B61" s="178" t="s">
        <v>80</v>
      </c>
      <c r="C61" s="179" t="s">
        <v>81</v>
      </c>
      <c r="D61" s="180"/>
      <c r="E61" s="180"/>
      <c r="F61" s="185" t="s">
        <v>25</v>
      </c>
      <c r="G61" s="186"/>
      <c r="H61" s="186"/>
      <c r="I61" s="186">
        <f>'01 D.1.1 Pol'!G263</f>
        <v>0</v>
      </c>
      <c r="J61" s="183" t="str">
        <f>IF(I67=0,"",I61/I67*100)</f>
        <v/>
      </c>
    </row>
    <row r="62" spans="1:10" ht="25.5" customHeight="1" x14ac:dyDescent="0.2">
      <c r="A62" s="173"/>
      <c r="B62" s="178" t="s">
        <v>82</v>
      </c>
      <c r="C62" s="179" t="s">
        <v>83</v>
      </c>
      <c r="D62" s="180"/>
      <c r="E62" s="180"/>
      <c r="F62" s="185" t="s">
        <v>25</v>
      </c>
      <c r="G62" s="186"/>
      <c r="H62" s="186"/>
      <c r="I62" s="186">
        <f>'01 D.1.1 Pol'!G280</f>
        <v>0</v>
      </c>
      <c r="J62" s="183" t="str">
        <f>IF(I67=0,"",I62/I67*100)</f>
        <v/>
      </c>
    </row>
    <row r="63" spans="1:10" ht="25.5" customHeight="1" x14ac:dyDescent="0.2">
      <c r="A63" s="173"/>
      <c r="B63" s="178" t="s">
        <v>84</v>
      </c>
      <c r="C63" s="179" t="s">
        <v>85</v>
      </c>
      <c r="D63" s="180"/>
      <c r="E63" s="180"/>
      <c r="F63" s="185" t="s">
        <v>25</v>
      </c>
      <c r="G63" s="186"/>
      <c r="H63" s="186"/>
      <c r="I63" s="186">
        <f>'01 D.1.1 Pol'!G288</f>
        <v>0</v>
      </c>
      <c r="J63" s="183" t="str">
        <f>IF(I67=0,"",I63/I67*100)</f>
        <v/>
      </c>
    </row>
    <row r="64" spans="1:10" ht="25.5" customHeight="1" x14ac:dyDescent="0.2">
      <c r="A64" s="173"/>
      <c r="B64" s="178" t="s">
        <v>86</v>
      </c>
      <c r="C64" s="179" t="s">
        <v>87</v>
      </c>
      <c r="D64" s="180"/>
      <c r="E64" s="180"/>
      <c r="F64" s="185" t="s">
        <v>26</v>
      </c>
      <c r="G64" s="186"/>
      <c r="H64" s="186"/>
      <c r="I64" s="186">
        <f>'01 D.1.1 Pol'!G306</f>
        <v>0</v>
      </c>
      <c r="J64" s="183" t="str">
        <f>IF(I67=0,"",I64/I67*100)</f>
        <v/>
      </c>
    </row>
    <row r="65" spans="1:10" ht="25.5" customHeight="1" x14ac:dyDescent="0.2">
      <c r="A65" s="173"/>
      <c r="B65" s="178" t="s">
        <v>88</v>
      </c>
      <c r="C65" s="179" t="s">
        <v>27</v>
      </c>
      <c r="D65" s="180"/>
      <c r="E65" s="180"/>
      <c r="F65" s="185" t="s">
        <v>88</v>
      </c>
      <c r="G65" s="186"/>
      <c r="H65" s="186"/>
      <c r="I65" s="186">
        <f>'01 D.1.1 Pol'!G308</f>
        <v>0</v>
      </c>
      <c r="J65" s="183" t="str">
        <f>IF(I67=0,"",I65/I67*100)</f>
        <v/>
      </c>
    </row>
    <row r="66" spans="1:10" ht="25.5" customHeight="1" x14ac:dyDescent="0.2">
      <c r="A66" s="173"/>
      <c r="B66" s="178" t="s">
        <v>89</v>
      </c>
      <c r="C66" s="179" t="s">
        <v>28</v>
      </c>
      <c r="D66" s="180"/>
      <c r="E66" s="180"/>
      <c r="F66" s="185" t="s">
        <v>89</v>
      </c>
      <c r="G66" s="186"/>
      <c r="H66" s="186"/>
      <c r="I66" s="186">
        <f>'01 D.1.1 Pol'!G315</f>
        <v>0</v>
      </c>
      <c r="J66" s="183" t="str">
        <f>IF(I67=0,"",I66/I67*100)</f>
        <v/>
      </c>
    </row>
    <row r="67" spans="1:10" ht="25.5" customHeight="1" x14ac:dyDescent="0.2">
      <c r="A67" s="174"/>
      <c r="B67" s="181" t="s">
        <v>1</v>
      </c>
      <c r="C67" s="181"/>
      <c r="D67" s="182"/>
      <c r="E67" s="182"/>
      <c r="F67" s="187"/>
      <c r="G67" s="188"/>
      <c r="H67" s="188"/>
      <c r="I67" s="188">
        <f>SUM(I49:I66)</f>
        <v>0</v>
      </c>
      <c r="J67" s="184">
        <f>SUM(J49:J66)</f>
        <v>0</v>
      </c>
    </row>
    <row r="68" spans="1:10" x14ac:dyDescent="0.2">
      <c r="F68" s="129"/>
      <c r="G68" s="128"/>
      <c r="H68" s="129"/>
      <c r="I68" s="128"/>
      <c r="J68" s="130"/>
    </row>
    <row r="69" spans="1:10" x14ac:dyDescent="0.2">
      <c r="F69" s="129"/>
      <c r="G69" s="128"/>
      <c r="H69" s="129"/>
      <c r="I69" s="128"/>
      <c r="J69" s="130"/>
    </row>
    <row r="70" spans="1:10" x14ac:dyDescent="0.2">
      <c r="F70" s="129"/>
      <c r="G70" s="128"/>
      <c r="H70" s="129"/>
      <c r="I70" s="128"/>
      <c r="J70" s="130"/>
    </row>
  </sheetData>
  <sheetProtection algorithmName="SHA-512" hashValue="xMe9QbW5hTlaFO2Y5m/v9ivEcZm/9JDJZR29RBBSm60mZBSKnPmeO3tthPGlL7RUPaTRNYc2Dco1RQxs2rCKqQ==" saltValue="oQXb5LyXLqGBFKSav8n6G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bykwSNi3Gjipmmvln9O37X2YfbRdeJu6qo9FsBPySUcFwCFdTuNFLOD6/eZzzEk0OI87XUqxnyzggVoq+dFrkA==" saltValue="hbuPcz3BNC9uUc6lMm1XN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90</v>
      </c>
      <c r="B1" s="191"/>
      <c r="C1" s="191"/>
      <c r="D1" s="191"/>
      <c r="E1" s="191"/>
      <c r="F1" s="191"/>
      <c r="G1" s="191"/>
      <c r="AG1" t="s">
        <v>91</v>
      </c>
    </row>
    <row r="2" spans="1:60" ht="24.95" customHeight="1" x14ac:dyDescent="0.2">
      <c r="A2" s="192" t="s">
        <v>7</v>
      </c>
      <c r="B2" s="77" t="s">
        <v>49</v>
      </c>
      <c r="C2" s="195" t="s">
        <v>50</v>
      </c>
      <c r="D2" s="193"/>
      <c r="E2" s="193"/>
      <c r="F2" s="193"/>
      <c r="G2" s="194"/>
      <c r="AG2" t="s">
        <v>92</v>
      </c>
    </row>
    <row r="3" spans="1:60" ht="24.95" customHeight="1" x14ac:dyDescent="0.2">
      <c r="A3" s="192" t="s">
        <v>8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92</v>
      </c>
      <c r="AG3" t="s">
        <v>93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94</v>
      </c>
    </row>
    <row r="5" spans="1:60" x14ac:dyDescent="0.2">
      <c r="D5" s="190"/>
    </row>
    <row r="6" spans="1:60" ht="38.25" x14ac:dyDescent="0.2">
      <c r="A6" s="202" t="s">
        <v>95</v>
      </c>
      <c r="B6" s="204" t="s">
        <v>96</v>
      </c>
      <c r="C6" s="204" t="s">
        <v>97</v>
      </c>
      <c r="D6" s="203" t="s">
        <v>98</v>
      </c>
      <c r="E6" s="202" t="s">
        <v>99</v>
      </c>
      <c r="F6" s="201" t="s">
        <v>100</v>
      </c>
      <c r="G6" s="202" t="s">
        <v>29</v>
      </c>
      <c r="H6" s="205" t="s">
        <v>30</v>
      </c>
      <c r="I6" s="205" t="s">
        <v>101</v>
      </c>
      <c r="J6" s="205" t="s">
        <v>31</v>
      </c>
      <c r="K6" s="205" t="s">
        <v>102</v>
      </c>
      <c r="L6" s="205" t="s">
        <v>103</v>
      </c>
      <c r="M6" s="205" t="s">
        <v>104</v>
      </c>
      <c r="N6" s="205" t="s">
        <v>105</v>
      </c>
      <c r="O6" s="205" t="s">
        <v>106</v>
      </c>
      <c r="P6" s="205" t="s">
        <v>107</v>
      </c>
      <c r="Q6" s="205" t="s">
        <v>108</v>
      </c>
      <c r="R6" s="205" t="s">
        <v>109</v>
      </c>
      <c r="S6" s="205" t="s">
        <v>110</v>
      </c>
      <c r="T6" s="205" t="s">
        <v>111</v>
      </c>
      <c r="U6" s="205" t="s">
        <v>112</v>
      </c>
      <c r="V6" s="205" t="s">
        <v>113</v>
      </c>
      <c r="W6" s="205" t="s">
        <v>114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3" t="s">
        <v>115</v>
      </c>
      <c r="B8" s="224" t="s">
        <v>56</v>
      </c>
      <c r="C8" s="250" t="s">
        <v>57</v>
      </c>
      <c r="D8" s="225"/>
      <c r="E8" s="226"/>
      <c r="F8" s="227"/>
      <c r="G8" s="227">
        <f>SUMIF(AG9:AG71,"&lt;&gt;NOR",G9:G71)</f>
        <v>0</v>
      </c>
      <c r="H8" s="227"/>
      <c r="I8" s="227">
        <f>SUM(I9:I71)</f>
        <v>0</v>
      </c>
      <c r="J8" s="227"/>
      <c r="K8" s="227">
        <f>SUM(K9:K71)</f>
        <v>0</v>
      </c>
      <c r="L8" s="227"/>
      <c r="M8" s="227">
        <f>SUM(M9:M71)</f>
        <v>0</v>
      </c>
      <c r="N8" s="227"/>
      <c r="O8" s="227">
        <f>SUM(O9:O71)</f>
        <v>23.77</v>
      </c>
      <c r="P8" s="227"/>
      <c r="Q8" s="227">
        <f>SUM(Q9:Q71)</f>
        <v>40.25</v>
      </c>
      <c r="R8" s="227"/>
      <c r="S8" s="227"/>
      <c r="T8" s="228"/>
      <c r="U8" s="222"/>
      <c r="V8" s="222">
        <f>SUM(V9:V71)</f>
        <v>469.72</v>
      </c>
      <c r="W8" s="222"/>
      <c r="AG8" t="s">
        <v>116</v>
      </c>
    </row>
    <row r="9" spans="1:60" ht="22.5" outlineLevel="1" x14ac:dyDescent="0.2">
      <c r="A9" s="229">
        <v>1</v>
      </c>
      <c r="B9" s="230" t="s">
        <v>117</v>
      </c>
      <c r="C9" s="251" t="s">
        <v>118</v>
      </c>
      <c r="D9" s="231" t="s">
        <v>119</v>
      </c>
      <c r="E9" s="232">
        <v>90.44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0.22500000000000001</v>
      </c>
      <c r="Q9" s="234">
        <f>ROUND(E9*P9,2)</f>
        <v>20.350000000000001</v>
      </c>
      <c r="R9" s="234" t="s">
        <v>120</v>
      </c>
      <c r="S9" s="234" t="s">
        <v>121</v>
      </c>
      <c r="T9" s="235" t="s">
        <v>122</v>
      </c>
      <c r="U9" s="216">
        <v>0.14199999999999999</v>
      </c>
      <c r="V9" s="216">
        <f>ROUND(E9*U9,2)</f>
        <v>12.84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52" t="s">
        <v>124</v>
      </c>
      <c r="D10" s="236"/>
      <c r="E10" s="236"/>
      <c r="F10" s="236"/>
      <c r="G10" s="23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13"/>
      <c r="B11" s="214"/>
      <c r="C11" s="253" t="s">
        <v>126</v>
      </c>
      <c r="D11" s="218"/>
      <c r="E11" s="219">
        <v>17.64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127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13"/>
      <c r="B12" s="214"/>
      <c r="C12" s="253" t="s">
        <v>128</v>
      </c>
      <c r="D12" s="218"/>
      <c r="E12" s="219">
        <v>2.56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127</v>
      </c>
      <c r="AH12" s="206">
        <v>0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53" t="s">
        <v>129</v>
      </c>
      <c r="D13" s="218"/>
      <c r="E13" s="219">
        <v>2.88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127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13"/>
      <c r="B14" s="214"/>
      <c r="C14" s="253" t="s">
        <v>130</v>
      </c>
      <c r="D14" s="218"/>
      <c r="E14" s="219">
        <v>2.56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127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13"/>
      <c r="B15" s="214"/>
      <c r="C15" s="253" t="s">
        <v>131</v>
      </c>
      <c r="D15" s="218"/>
      <c r="E15" s="219">
        <v>2.56</v>
      </c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127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13"/>
      <c r="B16" s="214"/>
      <c r="C16" s="253" t="s">
        <v>132</v>
      </c>
      <c r="D16" s="218"/>
      <c r="E16" s="219">
        <v>17.64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127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13"/>
      <c r="B17" s="214"/>
      <c r="C17" s="253" t="s">
        <v>133</v>
      </c>
      <c r="D17" s="218"/>
      <c r="E17" s="219">
        <v>6.48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127</v>
      </c>
      <c r="AH17" s="206">
        <v>0</v>
      </c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53" t="s">
        <v>134</v>
      </c>
      <c r="D18" s="218"/>
      <c r="E18" s="219">
        <v>11.56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127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13"/>
      <c r="B19" s="214"/>
      <c r="C19" s="253" t="s">
        <v>135</v>
      </c>
      <c r="D19" s="218"/>
      <c r="E19" s="219">
        <v>8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127</v>
      </c>
      <c r="AH19" s="206">
        <v>0</v>
      </c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53" t="s">
        <v>136</v>
      </c>
      <c r="D20" s="218"/>
      <c r="E20" s="219">
        <v>9.2799999999999994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127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13"/>
      <c r="B21" s="214"/>
      <c r="C21" s="253" t="s">
        <v>137</v>
      </c>
      <c r="D21" s="218"/>
      <c r="E21" s="219">
        <v>9.2799999999999994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127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ht="22.5" outlineLevel="1" x14ac:dyDescent="0.2">
      <c r="A22" s="229">
        <v>2</v>
      </c>
      <c r="B22" s="230" t="s">
        <v>138</v>
      </c>
      <c r="C22" s="251" t="s">
        <v>139</v>
      </c>
      <c r="D22" s="231" t="s">
        <v>119</v>
      </c>
      <c r="E22" s="232">
        <v>90.44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0.22</v>
      </c>
      <c r="Q22" s="234">
        <f>ROUND(E22*P22,2)</f>
        <v>19.899999999999999</v>
      </c>
      <c r="R22" s="234" t="s">
        <v>120</v>
      </c>
      <c r="S22" s="234" t="s">
        <v>121</v>
      </c>
      <c r="T22" s="235" t="s">
        <v>122</v>
      </c>
      <c r="U22" s="216">
        <v>0.42099999999999999</v>
      </c>
      <c r="V22" s="216">
        <f>ROUND(E22*U22,2)</f>
        <v>38.08</v>
      </c>
      <c r="W22" s="21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123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13"/>
      <c r="B23" s="214"/>
      <c r="C23" s="253" t="s">
        <v>140</v>
      </c>
      <c r="D23" s="218"/>
      <c r="E23" s="219">
        <v>90.44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127</v>
      </c>
      <c r="AH23" s="206">
        <v>5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29">
        <v>3</v>
      </c>
      <c r="B24" s="230" t="s">
        <v>141</v>
      </c>
      <c r="C24" s="251" t="s">
        <v>142</v>
      </c>
      <c r="D24" s="231" t="s">
        <v>143</v>
      </c>
      <c r="E24" s="232">
        <v>6.8075999999999999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 t="s">
        <v>144</v>
      </c>
      <c r="S24" s="234" t="s">
        <v>121</v>
      </c>
      <c r="T24" s="235" t="s">
        <v>122</v>
      </c>
      <c r="U24" s="216">
        <v>9.7000000000000003E-2</v>
      </c>
      <c r="V24" s="216">
        <f>ROUND(E24*U24,2)</f>
        <v>0.66</v>
      </c>
      <c r="W24" s="21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123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52" t="s">
        <v>145</v>
      </c>
      <c r="D25" s="236"/>
      <c r="E25" s="236"/>
      <c r="F25" s="236"/>
      <c r="G25" s="23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125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13"/>
      <c r="B26" s="214"/>
      <c r="C26" s="253" t="s">
        <v>146</v>
      </c>
      <c r="D26" s="218"/>
      <c r="E26" s="219">
        <v>1.8720000000000001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127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53" t="s">
        <v>147</v>
      </c>
      <c r="D27" s="218"/>
      <c r="E27" s="219">
        <v>4.9356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127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29">
        <v>4</v>
      </c>
      <c r="B28" s="230" t="s">
        <v>148</v>
      </c>
      <c r="C28" s="251" t="s">
        <v>149</v>
      </c>
      <c r="D28" s="231" t="s">
        <v>143</v>
      </c>
      <c r="E28" s="232">
        <v>10.8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144</v>
      </c>
      <c r="S28" s="234" t="s">
        <v>121</v>
      </c>
      <c r="T28" s="235" t="s">
        <v>122</v>
      </c>
      <c r="U28" s="216">
        <v>0.26666000000000001</v>
      </c>
      <c r="V28" s="216">
        <f>ROUND(E28*U28,2)</f>
        <v>2.88</v>
      </c>
      <c r="W28" s="21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123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33.75" outlineLevel="1" x14ac:dyDescent="0.2">
      <c r="A29" s="213"/>
      <c r="B29" s="214"/>
      <c r="C29" s="252" t="s">
        <v>150</v>
      </c>
      <c r="D29" s="236"/>
      <c r="E29" s="236"/>
      <c r="F29" s="236"/>
      <c r="G29" s="23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125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37" t="str">
        <f>C29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53" t="s">
        <v>151</v>
      </c>
      <c r="D30" s="218"/>
      <c r="E30" s="219">
        <v>10.8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127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29">
        <v>5</v>
      </c>
      <c r="B31" s="230" t="s">
        <v>152</v>
      </c>
      <c r="C31" s="251" t="s">
        <v>153</v>
      </c>
      <c r="D31" s="231" t="s">
        <v>143</v>
      </c>
      <c r="E31" s="232">
        <v>29.613600000000002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144</v>
      </c>
      <c r="S31" s="234" t="s">
        <v>121</v>
      </c>
      <c r="T31" s="235" t="s">
        <v>122</v>
      </c>
      <c r="U31" s="216">
        <v>0.36499999999999999</v>
      </c>
      <c r="V31" s="216">
        <f>ROUND(E31*U31,2)</f>
        <v>10.81</v>
      </c>
      <c r="W31" s="216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123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33.75" outlineLevel="1" x14ac:dyDescent="0.2">
      <c r="A32" s="213"/>
      <c r="B32" s="214"/>
      <c r="C32" s="252" t="s">
        <v>154</v>
      </c>
      <c r="D32" s="236"/>
      <c r="E32" s="236"/>
      <c r="F32" s="236"/>
      <c r="G32" s="23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125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37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53" t="s">
        <v>155</v>
      </c>
      <c r="D33" s="218"/>
      <c r="E33" s="219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127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53" t="s">
        <v>156</v>
      </c>
      <c r="D34" s="218"/>
      <c r="E34" s="219">
        <v>29.613600000000002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127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29">
        <v>6</v>
      </c>
      <c r="B35" s="230" t="s">
        <v>157</v>
      </c>
      <c r="C35" s="251" t="s">
        <v>158</v>
      </c>
      <c r="D35" s="231" t="s">
        <v>143</v>
      </c>
      <c r="E35" s="232">
        <v>99.483999999999995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4" t="s">
        <v>144</v>
      </c>
      <c r="S35" s="234" t="s">
        <v>121</v>
      </c>
      <c r="T35" s="235" t="s">
        <v>122</v>
      </c>
      <c r="U35" s="216">
        <v>3.5329999999999999</v>
      </c>
      <c r="V35" s="216">
        <f>ROUND(E35*U35,2)</f>
        <v>351.48</v>
      </c>
      <c r="W35" s="216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123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52" t="s">
        <v>159</v>
      </c>
      <c r="D36" s="236"/>
      <c r="E36" s="236"/>
      <c r="F36" s="236"/>
      <c r="G36" s="23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125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13"/>
      <c r="B37" s="214"/>
      <c r="C37" s="253" t="s">
        <v>160</v>
      </c>
      <c r="D37" s="218"/>
      <c r="E37" s="219">
        <v>19.404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127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13"/>
      <c r="B38" s="214"/>
      <c r="C38" s="253" t="s">
        <v>161</v>
      </c>
      <c r="D38" s="218"/>
      <c r="E38" s="219">
        <v>2.8159999999999998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127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13"/>
      <c r="B39" s="214"/>
      <c r="C39" s="253" t="s">
        <v>162</v>
      </c>
      <c r="D39" s="218"/>
      <c r="E39" s="219">
        <v>3.1680000000000001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127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53" t="s">
        <v>163</v>
      </c>
      <c r="D40" s="218"/>
      <c r="E40" s="219">
        <v>2.8159999999999998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127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13"/>
      <c r="B41" s="214"/>
      <c r="C41" s="253" t="s">
        <v>164</v>
      </c>
      <c r="D41" s="218"/>
      <c r="E41" s="219">
        <v>2.8159999999999998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127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53" t="s">
        <v>165</v>
      </c>
      <c r="D42" s="218"/>
      <c r="E42" s="219">
        <v>19.404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127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13"/>
      <c r="B43" s="214"/>
      <c r="C43" s="253" t="s">
        <v>166</v>
      </c>
      <c r="D43" s="218"/>
      <c r="E43" s="219">
        <v>7.1280000000000001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127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53" t="s">
        <v>167</v>
      </c>
      <c r="D44" s="218"/>
      <c r="E44" s="219">
        <v>12.715999999999999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127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53" t="s">
        <v>168</v>
      </c>
      <c r="D45" s="218"/>
      <c r="E45" s="219">
        <v>8.8000000000000007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127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53" t="s">
        <v>169</v>
      </c>
      <c r="D46" s="218"/>
      <c r="E46" s="219">
        <v>10.208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127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13"/>
      <c r="B47" s="214"/>
      <c r="C47" s="253" t="s">
        <v>170</v>
      </c>
      <c r="D47" s="218"/>
      <c r="E47" s="219">
        <v>10.208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127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2.5" outlineLevel="1" x14ac:dyDescent="0.2">
      <c r="A48" s="229">
        <v>7</v>
      </c>
      <c r="B48" s="230" t="s">
        <v>171</v>
      </c>
      <c r="C48" s="251" t="s">
        <v>172</v>
      </c>
      <c r="D48" s="231" t="s">
        <v>143</v>
      </c>
      <c r="E48" s="232">
        <v>74.312550000000002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 t="s">
        <v>144</v>
      </c>
      <c r="S48" s="234" t="s">
        <v>121</v>
      </c>
      <c r="T48" s="235" t="s">
        <v>122</v>
      </c>
      <c r="U48" s="216">
        <v>0.20200000000000001</v>
      </c>
      <c r="V48" s="216">
        <f>ROUND(E48*U48,2)</f>
        <v>15.01</v>
      </c>
      <c r="W48" s="216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123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13"/>
      <c r="B49" s="214"/>
      <c r="C49" s="252" t="s">
        <v>173</v>
      </c>
      <c r="D49" s="236"/>
      <c r="E49" s="236"/>
      <c r="F49" s="236"/>
      <c r="G49" s="23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125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13"/>
      <c r="B50" s="214"/>
      <c r="C50" s="253" t="s">
        <v>174</v>
      </c>
      <c r="D50" s="218"/>
      <c r="E50" s="219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127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53" t="s">
        <v>175</v>
      </c>
      <c r="D51" s="218"/>
      <c r="E51" s="219">
        <v>99.483999999999995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127</v>
      </c>
      <c r="AH51" s="206">
        <v>5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53" t="s">
        <v>176</v>
      </c>
      <c r="D52" s="218"/>
      <c r="E52" s="219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127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53" t="s">
        <v>177</v>
      </c>
      <c r="D53" s="218"/>
      <c r="E53" s="219">
        <v>-5.4740000000000002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127</v>
      </c>
      <c r="AH53" s="206">
        <v>5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53" t="s">
        <v>178</v>
      </c>
      <c r="D54" s="218"/>
      <c r="E54" s="219">
        <v>-19.69745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127</v>
      </c>
      <c r="AH54" s="206">
        <v>5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2.5" outlineLevel="1" x14ac:dyDescent="0.2">
      <c r="A55" s="229">
        <v>8</v>
      </c>
      <c r="B55" s="230" t="s">
        <v>171</v>
      </c>
      <c r="C55" s="251" t="s">
        <v>172</v>
      </c>
      <c r="D55" s="231" t="s">
        <v>143</v>
      </c>
      <c r="E55" s="232">
        <v>12.339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 t="s">
        <v>144</v>
      </c>
      <c r="S55" s="234" t="s">
        <v>121</v>
      </c>
      <c r="T55" s="235" t="s">
        <v>122</v>
      </c>
      <c r="U55" s="216">
        <v>0.20200000000000001</v>
      </c>
      <c r="V55" s="216">
        <f>ROUND(E55*U55,2)</f>
        <v>2.4900000000000002</v>
      </c>
      <c r="W55" s="216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52" t="s">
        <v>173</v>
      </c>
      <c r="D56" s="236"/>
      <c r="E56" s="236"/>
      <c r="F56" s="236"/>
      <c r="G56" s="23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125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53" t="s">
        <v>155</v>
      </c>
      <c r="D57" s="218"/>
      <c r="E57" s="219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127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53" t="s">
        <v>179</v>
      </c>
      <c r="D58" s="218"/>
      <c r="E58" s="219">
        <v>12.339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127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29">
        <v>9</v>
      </c>
      <c r="B59" s="230" t="s">
        <v>180</v>
      </c>
      <c r="C59" s="251" t="s">
        <v>181</v>
      </c>
      <c r="D59" s="231" t="s">
        <v>143</v>
      </c>
      <c r="E59" s="232">
        <v>13.9842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1.7</v>
      </c>
      <c r="O59" s="234">
        <f>ROUND(E59*N59,2)</f>
        <v>23.77</v>
      </c>
      <c r="P59" s="234">
        <v>0</v>
      </c>
      <c r="Q59" s="234">
        <f>ROUND(E59*P59,2)</f>
        <v>0</v>
      </c>
      <c r="R59" s="234" t="s">
        <v>144</v>
      </c>
      <c r="S59" s="234" t="s">
        <v>121</v>
      </c>
      <c r="T59" s="235" t="s">
        <v>122</v>
      </c>
      <c r="U59" s="216">
        <v>1.587</v>
      </c>
      <c r="V59" s="216">
        <f>ROUND(E59*U59,2)</f>
        <v>22.19</v>
      </c>
      <c r="W59" s="216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ht="22.5" outlineLevel="1" x14ac:dyDescent="0.2">
      <c r="A60" s="213"/>
      <c r="B60" s="214"/>
      <c r="C60" s="252" t="s">
        <v>182</v>
      </c>
      <c r="D60" s="236"/>
      <c r="E60" s="236"/>
      <c r="F60" s="236"/>
      <c r="G60" s="23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125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37" t="str">
        <f>C60</f>
        <v>sypaninou z vhodných hornin tř. 1 - 4 nebo materiálem připraveným podél výkopu ve vzdálenosti do 3 m od jeho kraje, pro jakoukoliv hloubku výkopu a jakoukoliv míru zhutnění,</v>
      </c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13"/>
      <c r="B61" s="214"/>
      <c r="C61" s="253" t="s">
        <v>155</v>
      </c>
      <c r="D61" s="218"/>
      <c r="E61" s="219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127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13"/>
      <c r="B62" s="214"/>
      <c r="C62" s="253" t="s">
        <v>183</v>
      </c>
      <c r="D62" s="218"/>
      <c r="E62" s="219">
        <v>13.9842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127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29">
        <v>10</v>
      </c>
      <c r="B63" s="230" t="s">
        <v>184</v>
      </c>
      <c r="C63" s="251" t="s">
        <v>185</v>
      </c>
      <c r="D63" s="231" t="s">
        <v>119</v>
      </c>
      <c r="E63" s="232">
        <v>42.264000000000003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 t="s">
        <v>186</v>
      </c>
      <c r="S63" s="234" t="s">
        <v>121</v>
      </c>
      <c r="T63" s="235" t="s">
        <v>122</v>
      </c>
      <c r="U63" s="216">
        <v>0.06</v>
      </c>
      <c r="V63" s="216">
        <f>ROUND(E63*U63,2)</f>
        <v>2.54</v>
      </c>
      <c r="W63" s="216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13"/>
      <c r="B64" s="214"/>
      <c r="C64" s="252" t="s">
        <v>187</v>
      </c>
      <c r="D64" s="236"/>
      <c r="E64" s="236"/>
      <c r="F64" s="236"/>
      <c r="G64" s="23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125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53" t="s">
        <v>188</v>
      </c>
      <c r="D65" s="218"/>
      <c r="E65" s="219">
        <v>42.264000000000003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127</v>
      </c>
      <c r="AH65" s="206">
        <v>5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2.5" outlineLevel="1" x14ac:dyDescent="0.2">
      <c r="A66" s="229">
        <v>11</v>
      </c>
      <c r="B66" s="230" t="s">
        <v>189</v>
      </c>
      <c r="C66" s="251" t="s">
        <v>190</v>
      </c>
      <c r="D66" s="231" t="s">
        <v>119</v>
      </c>
      <c r="E66" s="232">
        <v>42.264000000000003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4" t="s">
        <v>144</v>
      </c>
      <c r="S66" s="234" t="s">
        <v>121</v>
      </c>
      <c r="T66" s="235" t="s">
        <v>122</v>
      </c>
      <c r="U66" s="216">
        <v>0.254</v>
      </c>
      <c r="V66" s="216">
        <f>ROUND(E66*U66,2)</f>
        <v>10.74</v>
      </c>
      <c r="W66" s="216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123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13"/>
      <c r="B67" s="214"/>
      <c r="C67" s="252" t="s">
        <v>191</v>
      </c>
      <c r="D67" s="236"/>
      <c r="E67" s="236"/>
      <c r="F67" s="236"/>
      <c r="G67" s="23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125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53" t="s">
        <v>192</v>
      </c>
      <c r="D68" s="218"/>
      <c r="E68" s="219">
        <v>9.36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127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53" t="s">
        <v>193</v>
      </c>
      <c r="D69" s="218"/>
      <c r="E69" s="219">
        <v>32.904000000000003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127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29">
        <v>12</v>
      </c>
      <c r="B70" s="230" t="s">
        <v>194</v>
      </c>
      <c r="C70" s="251" t="s">
        <v>195</v>
      </c>
      <c r="D70" s="231" t="s">
        <v>196</v>
      </c>
      <c r="E70" s="232">
        <v>1.0566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1E-3</v>
      </c>
      <c r="O70" s="234">
        <f>ROUND(E70*N70,2)</f>
        <v>0</v>
      </c>
      <c r="P70" s="234">
        <v>0</v>
      </c>
      <c r="Q70" s="234">
        <f>ROUND(E70*P70,2)</f>
        <v>0</v>
      </c>
      <c r="R70" s="234" t="s">
        <v>197</v>
      </c>
      <c r="S70" s="234" t="s">
        <v>121</v>
      </c>
      <c r="T70" s="235" t="s">
        <v>122</v>
      </c>
      <c r="U70" s="216">
        <v>0</v>
      </c>
      <c r="V70" s="216">
        <f>ROUND(E70*U70,2)</f>
        <v>0</v>
      </c>
      <c r="W70" s="216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198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13"/>
      <c r="B71" s="214"/>
      <c r="C71" s="253" t="s">
        <v>199</v>
      </c>
      <c r="D71" s="218"/>
      <c r="E71" s="219">
        <v>1.0566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127</v>
      </c>
      <c r="AH71" s="206">
        <v>5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x14ac:dyDescent="0.2">
      <c r="A72" s="223" t="s">
        <v>115</v>
      </c>
      <c r="B72" s="224" t="s">
        <v>58</v>
      </c>
      <c r="C72" s="250" t="s">
        <v>59</v>
      </c>
      <c r="D72" s="225"/>
      <c r="E72" s="226"/>
      <c r="F72" s="227"/>
      <c r="G72" s="227">
        <f>SUMIF(AG73:AG150,"&lt;&gt;NOR",G73:G150)</f>
        <v>0</v>
      </c>
      <c r="H72" s="227"/>
      <c r="I72" s="227">
        <f>SUM(I73:I150)</f>
        <v>0</v>
      </c>
      <c r="J72" s="227"/>
      <c r="K72" s="227">
        <f>SUM(K73:K150)</f>
        <v>0</v>
      </c>
      <c r="L72" s="227"/>
      <c r="M72" s="227">
        <f>SUM(M73:M150)</f>
        <v>0</v>
      </c>
      <c r="N72" s="227"/>
      <c r="O72" s="227">
        <f>SUM(O73:O150)</f>
        <v>83.600000000000009</v>
      </c>
      <c r="P72" s="227"/>
      <c r="Q72" s="227">
        <f>SUM(Q73:Q150)</f>
        <v>0</v>
      </c>
      <c r="R72" s="227"/>
      <c r="S72" s="227"/>
      <c r="T72" s="228"/>
      <c r="U72" s="222"/>
      <c r="V72" s="222">
        <f>SUM(V73:V150)</f>
        <v>163.04000000000002</v>
      </c>
      <c r="W72" s="222"/>
      <c r="AG72" t="s">
        <v>116</v>
      </c>
    </row>
    <row r="73" spans="1:60" outlineLevel="1" x14ac:dyDescent="0.2">
      <c r="A73" s="229">
        <v>13</v>
      </c>
      <c r="B73" s="230" t="s">
        <v>200</v>
      </c>
      <c r="C73" s="251" t="s">
        <v>201</v>
      </c>
      <c r="D73" s="231" t="s">
        <v>143</v>
      </c>
      <c r="E73" s="232">
        <v>9.6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1.63</v>
      </c>
      <c r="O73" s="234">
        <f>ROUND(E73*N73,2)</f>
        <v>15.65</v>
      </c>
      <c r="P73" s="234">
        <v>0</v>
      </c>
      <c r="Q73" s="234">
        <f>ROUND(E73*P73,2)</f>
        <v>0</v>
      </c>
      <c r="R73" s="234"/>
      <c r="S73" s="234" t="s">
        <v>202</v>
      </c>
      <c r="T73" s="235" t="s">
        <v>203</v>
      </c>
      <c r="U73" s="216">
        <v>0.92</v>
      </c>
      <c r="V73" s="216">
        <f>ROUND(E73*U73,2)</f>
        <v>8.83</v>
      </c>
      <c r="W73" s="216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123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13"/>
      <c r="B74" s="214"/>
      <c r="C74" s="253" t="s">
        <v>204</v>
      </c>
      <c r="D74" s="218"/>
      <c r="E74" s="219">
        <v>9.6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127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29">
        <v>14</v>
      </c>
      <c r="B75" s="230" t="s">
        <v>205</v>
      </c>
      <c r="C75" s="251" t="s">
        <v>206</v>
      </c>
      <c r="D75" s="231" t="s">
        <v>119</v>
      </c>
      <c r="E75" s="232">
        <v>35.36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3.5E-4</v>
      </c>
      <c r="O75" s="234">
        <f>ROUND(E75*N75,2)</f>
        <v>0.01</v>
      </c>
      <c r="P75" s="234">
        <v>0</v>
      </c>
      <c r="Q75" s="234">
        <f>ROUND(E75*P75,2)</f>
        <v>0</v>
      </c>
      <c r="R75" s="234"/>
      <c r="S75" s="234" t="s">
        <v>202</v>
      </c>
      <c r="T75" s="235" t="s">
        <v>207</v>
      </c>
      <c r="U75" s="216">
        <v>0.06</v>
      </c>
      <c r="V75" s="216">
        <f>ROUND(E75*U75,2)</f>
        <v>2.12</v>
      </c>
      <c r="W75" s="216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123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53" t="s">
        <v>208</v>
      </c>
      <c r="D76" s="218"/>
      <c r="E76" s="219">
        <v>35.36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127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29">
        <v>15</v>
      </c>
      <c r="B77" s="230" t="s">
        <v>209</v>
      </c>
      <c r="C77" s="251" t="s">
        <v>210</v>
      </c>
      <c r="D77" s="231" t="s">
        <v>143</v>
      </c>
      <c r="E77" s="232">
        <v>5.4740000000000002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2.5249999999999999</v>
      </c>
      <c r="O77" s="234">
        <f>ROUND(E77*N77,2)</f>
        <v>13.82</v>
      </c>
      <c r="P77" s="234">
        <v>0</v>
      </c>
      <c r="Q77" s="234">
        <f>ROUND(E77*P77,2)</f>
        <v>0</v>
      </c>
      <c r="R77" s="234" t="s">
        <v>211</v>
      </c>
      <c r="S77" s="234" t="s">
        <v>121</v>
      </c>
      <c r="T77" s="235" t="s">
        <v>122</v>
      </c>
      <c r="U77" s="216">
        <v>0.47699999999999998</v>
      </c>
      <c r="V77" s="216">
        <f>ROUND(E77*U77,2)</f>
        <v>2.61</v>
      </c>
      <c r="W77" s="216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123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13"/>
      <c r="B78" s="214"/>
      <c r="C78" s="252" t="s">
        <v>212</v>
      </c>
      <c r="D78" s="236"/>
      <c r="E78" s="236"/>
      <c r="F78" s="236"/>
      <c r="G78" s="23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125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53" t="s">
        <v>213</v>
      </c>
      <c r="D79" s="218"/>
      <c r="E79" s="219">
        <v>1.024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127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53" t="s">
        <v>214</v>
      </c>
      <c r="D80" s="218"/>
      <c r="E80" s="219">
        <v>0.121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127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53" t="s">
        <v>215</v>
      </c>
      <c r="D81" s="218"/>
      <c r="E81" s="219">
        <v>0.14299999999999999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127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53" t="s">
        <v>216</v>
      </c>
      <c r="D82" s="218"/>
      <c r="E82" s="219">
        <v>0.121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127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13"/>
      <c r="B83" s="214"/>
      <c r="C83" s="253" t="s">
        <v>217</v>
      </c>
      <c r="D83" s="218"/>
      <c r="E83" s="219">
        <v>0.121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127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13"/>
      <c r="B84" s="214"/>
      <c r="C84" s="253" t="s">
        <v>218</v>
      </c>
      <c r="D84" s="218"/>
      <c r="E84" s="219">
        <v>1.024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127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13"/>
      <c r="B85" s="214"/>
      <c r="C85" s="253" t="s">
        <v>219</v>
      </c>
      <c r="D85" s="218"/>
      <c r="E85" s="219">
        <v>0.33800000000000002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127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13"/>
      <c r="B86" s="214"/>
      <c r="C86" s="253" t="s">
        <v>220</v>
      </c>
      <c r="D86" s="218"/>
      <c r="E86" s="219">
        <v>0.75600000000000001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127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53" t="s">
        <v>221</v>
      </c>
      <c r="D87" s="218"/>
      <c r="E87" s="219">
        <v>0.66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127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13"/>
      <c r="B88" s="214"/>
      <c r="C88" s="253" t="s">
        <v>222</v>
      </c>
      <c r="D88" s="218"/>
      <c r="E88" s="219">
        <v>0.58299999999999996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127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13"/>
      <c r="B89" s="214"/>
      <c r="C89" s="253" t="s">
        <v>223</v>
      </c>
      <c r="D89" s="218"/>
      <c r="E89" s="219">
        <v>0.58299999999999996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127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29">
        <v>16</v>
      </c>
      <c r="B90" s="230" t="s">
        <v>224</v>
      </c>
      <c r="C90" s="251" t="s">
        <v>225</v>
      </c>
      <c r="D90" s="231" t="s">
        <v>143</v>
      </c>
      <c r="E90" s="232">
        <v>19.69745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2.5249999999999999</v>
      </c>
      <c r="O90" s="234">
        <f>ROUND(E90*N90,2)</f>
        <v>49.74</v>
      </c>
      <c r="P90" s="234">
        <v>0</v>
      </c>
      <c r="Q90" s="234">
        <f>ROUND(E90*P90,2)</f>
        <v>0</v>
      </c>
      <c r="R90" s="234" t="s">
        <v>211</v>
      </c>
      <c r="S90" s="234" t="s">
        <v>121</v>
      </c>
      <c r="T90" s="235" t="s">
        <v>122</v>
      </c>
      <c r="U90" s="216">
        <v>0.48</v>
      </c>
      <c r="V90" s="216">
        <f>ROUND(E90*U90,2)</f>
        <v>9.4499999999999993</v>
      </c>
      <c r="W90" s="216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123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52" t="s">
        <v>226</v>
      </c>
      <c r="D91" s="236"/>
      <c r="E91" s="236"/>
      <c r="F91" s="236"/>
      <c r="G91" s="23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125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13"/>
      <c r="B92" s="214"/>
      <c r="C92" s="253" t="s">
        <v>227</v>
      </c>
      <c r="D92" s="218"/>
      <c r="E92" s="219">
        <v>3.8279999999999998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127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13"/>
      <c r="B93" s="214"/>
      <c r="C93" s="253" t="s">
        <v>228</v>
      </c>
      <c r="D93" s="218"/>
      <c r="E93" s="219">
        <v>0.432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127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53" t="s">
        <v>229</v>
      </c>
      <c r="D94" s="218"/>
      <c r="E94" s="219">
        <v>0.52710999999999997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127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13"/>
      <c r="B95" s="214"/>
      <c r="C95" s="253" t="s">
        <v>230</v>
      </c>
      <c r="D95" s="218"/>
      <c r="E95" s="219">
        <v>0.432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127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53" t="s">
        <v>231</v>
      </c>
      <c r="D96" s="218"/>
      <c r="E96" s="219">
        <v>0.44800000000000001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127</v>
      </c>
      <c r="AH96" s="206">
        <v>0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53" t="s">
        <v>232</v>
      </c>
      <c r="D97" s="218"/>
      <c r="E97" s="219">
        <v>3.8279999999999998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127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53" t="s">
        <v>233</v>
      </c>
      <c r="D98" s="218"/>
      <c r="E98" s="219">
        <v>1.224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127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13"/>
      <c r="B99" s="214"/>
      <c r="C99" s="253" t="s">
        <v>234</v>
      </c>
      <c r="D99" s="218"/>
      <c r="E99" s="219">
        <v>2.9239999999999999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127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53" t="s">
        <v>235</v>
      </c>
      <c r="D100" s="218"/>
      <c r="E100" s="219">
        <v>1.5840000000000001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127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13"/>
      <c r="B101" s="214"/>
      <c r="C101" s="253" t="s">
        <v>236</v>
      </c>
      <c r="D101" s="218"/>
      <c r="E101" s="219">
        <v>2.2240000000000002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127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53" t="s">
        <v>237</v>
      </c>
      <c r="D102" s="218"/>
      <c r="E102" s="219">
        <v>2.24634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127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9">
        <v>17</v>
      </c>
      <c r="B103" s="230" t="s">
        <v>238</v>
      </c>
      <c r="C103" s="251" t="s">
        <v>239</v>
      </c>
      <c r="D103" s="231" t="s">
        <v>119</v>
      </c>
      <c r="E103" s="232">
        <v>83.89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3.9199999999999999E-2</v>
      </c>
      <c r="O103" s="234">
        <f>ROUND(E103*N103,2)</f>
        <v>3.29</v>
      </c>
      <c r="P103" s="234">
        <v>0</v>
      </c>
      <c r="Q103" s="234">
        <f>ROUND(E103*P103,2)</f>
        <v>0</v>
      </c>
      <c r="R103" s="234" t="s">
        <v>211</v>
      </c>
      <c r="S103" s="234" t="s">
        <v>121</v>
      </c>
      <c r="T103" s="235" t="s">
        <v>122</v>
      </c>
      <c r="U103" s="216">
        <v>1.05</v>
      </c>
      <c r="V103" s="216">
        <f>ROUND(E103*U103,2)</f>
        <v>88.08</v>
      </c>
      <c r="W103" s="21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123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ht="22.5" outlineLevel="1" x14ac:dyDescent="0.2">
      <c r="A104" s="213"/>
      <c r="B104" s="214"/>
      <c r="C104" s="252" t="s">
        <v>240</v>
      </c>
      <c r="D104" s="236"/>
      <c r="E104" s="236"/>
      <c r="F104" s="236"/>
      <c r="G104" s="23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125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37" t="str">
        <f>C104</f>
        <v>bednění svislé nebo šikmé (odkloněné), půdorysně přímé nebo zalomené, stěn základových patek ve volných nebo zapažených jámách, rýhách, šachtách, včetně případných vzpěr,</v>
      </c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13"/>
      <c r="B105" s="214"/>
      <c r="C105" s="253" t="s">
        <v>241</v>
      </c>
      <c r="D105" s="218"/>
      <c r="E105" s="219">
        <v>14.88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127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53" t="s">
        <v>242</v>
      </c>
      <c r="D106" s="218"/>
      <c r="E106" s="219">
        <v>2.72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127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13"/>
      <c r="B107" s="214"/>
      <c r="C107" s="253" t="s">
        <v>243</v>
      </c>
      <c r="D107" s="218"/>
      <c r="E107" s="219">
        <v>3.5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127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13"/>
      <c r="B108" s="214"/>
      <c r="C108" s="253" t="s">
        <v>244</v>
      </c>
      <c r="D108" s="218"/>
      <c r="E108" s="219">
        <v>2.72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127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13"/>
      <c r="B109" s="214"/>
      <c r="C109" s="253" t="s">
        <v>245</v>
      </c>
      <c r="D109" s="218"/>
      <c r="E109" s="219">
        <v>3.12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127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53" t="s">
        <v>246</v>
      </c>
      <c r="D110" s="218"/>
      <c r="E110" s="219">
        <v>14.88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127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13"/>
      <c r="B111" s="214"/>
      <c r="C111" s="253" t="s">
        <v>247</v>
      </c>
      <c r="D111" s="218"/>
      <c r="E111" s="219">
        <v>6.24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127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53" t="s">
        <v>248</v>
      </c>
      <c r="D112" s="218"/>
      <c r="E112" s="219">
        <v>9.14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127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13"/>
      <c r="B113" s="214"/>
      <c r="C113" s="253" t="s">
        <v>249</v>
      </c>
      <c r="D113" s="218"/>
      <c r="E113" s="219">
        <v>7.24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127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53" t="s">
        <v>250</v>
      </c>
      <c r="D114" s="218"/>
      <c r="E114" s="219">
        <v>8.0399999999999991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127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13"/>
      <c r="B115" s="214"/>
      <c r="C115" s="253" t="s">
        <v>251</v>
      </c>
      <c r="D115" s="218"/>
      <c r="E115" s="219">
        <v>11.41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127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29">
        <v>18</v>
      </c>
      <c r="B116" s="230" t="s">
        <v>252</v>
      </c>
      <c r="C116" s="251" t="s">
        <v>253</v>
      </c>
      <c r="D116" s="231" t="s">
        <v>119</v>
      </c>
      <c r="E116" s="232">
        <v>83.89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</v>
      </c>
      <c r="O116" s="234">
        <f>ROUND(E116*N116,2)</f>
        <v>0</v>
      </c>
      <c r="P116" s="234">
        <v>0</v>
      </c>
      <c r="Q116" s="234">
        <f>ROUND(E116*P116,2)</f>
        <v>0</v>
      </c>
      <c r="R116" s="234" t="s">
        <v>211</v>
      </c>
      <c r="S116" s="234" t="s">
        <v>121</v>
      </c>
      <c r="T116" s="235" t="s">
        <v>122</v>
      </c>
      <c r="U116" s="216">
        <v>0.32</v>
      </c>
      <c r="V116" s="216">
        <f>ROUND(E116*U116,2)</f>
        <v>26.84</v>
      </c>
      <c r="W116" s="21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123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ht="22.5" outlineLevel="1" x14ac:dyDescent="0.2">
      <c r="A117" s="213"/>
      <c r="B117" s="214"/>
      <c r="C117" s="252" t="s">
        <v>240</v>
      </c>
      <c r="D117" s="236"/>
      <c r="E117" s="236"/>
      <c r="F117" s="236"/>
      <c r="G117" s="23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125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37" t="str">
        <f>C117</f>
        <v>bednění svislé nebo šikmé (odkloněné), půdorysně přímé nebo zalomené, stěn základových patek ve volných nebo zapažených jámách, rýhách, šachtách, včetně případných vzpěr,</v>
      </c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53" t="s">
        <v>254</v>
      </c>
      <c r="D118" s="218"/>
      <c r="E118" s="219">
        <v>83.89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127</v>
      </c>
      <c r="AH118" s="206">
        <v>5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29">
        <v>19</v>
      </c>
      <c r="B119" s="230" t="s">
        <v>255</v>
      </c>
      <c r="C119" s="251" t="s">
        <v>256</v>
      </c>
      <c r="D119" s="231" t="s">
        <v>257</v>
      </c>
      <c r="E119" s="232">
        <v>1.0672299999999999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1.0211600000000001</v>
      </c>
      <c r="O119" s="234">
        <f>ROUND(E119*N119,2)</f>
        <v>1.0900000000000001</v>
      </c>
      <c r="P119" s="234">
        <v>0</v>
      </c>
      <c r="Q119" s="234">
        <f>ROUND(E119*P119,2)</f>
        <v>0</v>
      </c>
      <c r="R119" s="234" t="s">
        <v>211</v>
      </c>
      <c r="S119" s="234" t="s">
        <v>121</v>
      </c>
      <c r="T119" s="235" t="s">
        <v>122</v>
      </c>
      <c r="U119" s="216">
        <v>23.530999999999999</v>
      </c>
      <c r="V119" s="216">
        <f>ROUND(E119*U119,2)</f>
        <v>25.11</v>
      </c>
      <c r="W119" s="21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123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13"/>
      <c r="B120" s="214"/>
      <c r="C120" s="252" t="s">
        <v>258</v>
      </c>
      <c r="D120" s="236"/>
      <c r="E120" s="236"/>
      <c r="F120" s="236"/>
      <c r="G120" s="23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125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13"/>
      <c r="B121" s="214"/>
      <c r="C121" s="253" t="s">
        <v>259</v>
      </c>
      <c r="D121" s="218"/>
      <c r="E121" s="219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127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13"/>
      <c r="B122" s="214"/>
      <c r="C122" s="253" t="s">
        <v>260</v>
      </c>
      <c r="D122" s="218"/>
      <c r="E122" s="219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127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53" t="s">
        <v>261</v>
      </c>
      <c r="D123" s="218"/>
      <c r="E123" s="219">
        <v>8.7799999999999996E-3</v>
      </c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127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13"/>
      <c r="B124" s="214"/>
      <c r="C124" s="253" t="s">
        <v>262</v>
      </c>
      <c r="D124" s="218"/>
      <c r="E124" s="219">
        <v>8.7120000000000003E-2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127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13"/>
      <c r="B125" s="214"/>
      <c r="C125" s="253" t="s">
        <v>263</v>
      </c>
      <c r="D125" s="218"/>
      <c r="E125" s="219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127</v>
      </c>
      <c r="AH125" s="206">
        <v>0</v>
      </c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13"/>
      <c r="B126" s="214"/>
      <c r="C126" s="253" t="s">
        <v>264</v>
      </c>
      <c r="D126" s="218"/>
      <c r="E126" s="219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127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13"/>
      <c r="B127" s="214"/>
      <c r="C127" s="253" t="s">
        <v>261</v>
      </c>
      <c r="D127" s="218"/>
      <c r="E127" s="219">
        <v>8.7799999999999996E-3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127</v>
      </c>
      <c r="AH127" s="206">
        <v>0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13"/>
      <c r="B128" s="214"/>
      <c r="C128" s="253" t="s">
        <v>262</v>
      </c>
      <c r="D128" s="218"/>
      <c r="E128" s="219">
        <v>8.7120000000000003E-2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127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53" t="s">
        <v>265</v>
      </c>
      <c r="D129" s="218"/>
      <c r="E129" s="219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127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13"/>
      <c r="B130" s="214"/>
      <c r="C130" s="253" t="s">
        <v>266</v>
      </c>
      <c r="D130" s="218"/>
      <c r="E130" s="219">
        <v>3.6600000000000001E-3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127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13"/>
      <c r="B131" s="214"/>
      <c r="C131" s="253" t="s">
        <v>267</v>
      </c>
      <c r="D131" s="218"/>
      <c r="E131" s="219">
        <v>2.904E-2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127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13"/>
      <c r="B132" s="214"/>
      <c r="C132" s="253" t="s">
        <v>268</v>
      </c>
      <c r="D132" s="218"/>
      <c r="E132" s="219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127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53" t="s">
        <v>269</v>
      </c>
      <c r="D133" s="218"/>
      <c r="E133" s="219">
        <v>7.8649999999999998E-2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127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53" t="s">
        <v>270</v>
      </c>
      <c r="D134" s="218"/>
      <c r="E134" s="219">
        <v>6.8529999999999994E-2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127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53" t="s">
        <v>271</v>
      </c>
      <c r="D135" s="218"/>
      <c r="E135" s="219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127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13"/>
      <c r="B136" s="214"/>
      <c r="C136" s="253" t="s">
        <v>272</v>
      </c>
      <c r="D136" s="218"/>
      <c r="E136" s="219">
        <v>8.5400000000000007E-3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127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13"/>
      <c r="B137" s="214"/>
      <c r="C137" s="253" t="s">
        <v>273</v>
      </c>
      <c r="D137" s="218"/>
      <c r="E137" s="219">
        <v>4.0169999999999997E-2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127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53" t="s">
        <v>274</v>
      </c>
      <c r="D138" s="218"/>
      <c r="E138" s="219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127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13"/>
      <c r="B139" s="214"/>
      <c r="C139" s="253" t="s">
        <v>275</v>
      </c>
      <c r="D139" s="218"/>
      <c r="E139" s="219">
        <v>2.6620000000000001E-2</v>
      </c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127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53" t="s">
        <v>276</v>
      </c>
      <c r="D140" s="218"/>
      <c r="E140" s="219">
        <v>5.7110000000000001E-2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127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13"/>
      <c r="B141" s="214"/>
      <c r="C141" s="253" t="s">
        <v>277</v>
      </c>
      <c r="D141" s="218"/>
      <c r="E141" s="219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127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53" t="s">
        <v>275</v>
      </c>
      <c r="D142" s="218"/>
      <c r="E142" s="219">
        <v>2.6620000000000001E-2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127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13"/>
      <c r="B143" s="214"/>
      <c r="C143" s="253" t="s">
        <v>278</v>
      </c>
      <c r="D143" s="218"/>
      <c r="E143" s="219">
        <v>5.3240000000000003E-2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127</v>
      </c>
      <c r="AH143" s="206">
        <v>0</v>
      </c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13"/>
      <c r="B144" s="214"/>
      <c r="C144" s="253" t="s">
        <v>279</v>
      </c>
      <c r="D144" s="218"/>
      <c r="E144" s="219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127</v>
      </c>
      <c r="AH144" s="206">
        <v>0</v>
      </c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53" t="s">
        <v>280</v>
      </c>
      <c r="D145" s="218"/>
      <c r="E145" s="219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127</v>
      </c>
      <c r="AH145" s="206">
        <v>0</v>
      </c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13"/>
      <c r="B146" s="214"/>
      <c r="C146" s="253" t="s">
        <v>281</v>
      </c>
      <c r="D146" s="218"/>
      <c r="E146" s="219">
        <v>0.11575000000000001</v>
      </c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127</v>
      </c>
      <c r="AH146" s="206">
        <v>0</v>
      </c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13"/>
      <c r="B147" s="214"/>
      <c r="C147" s="253" t="s">
        <v>282</v>
      </c>
      <c r="D147" s="218"/>
      <c r="E147" s="219">
        <v>0.27045999999999998</v>
      </c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127</v>
      </c>
      <c r="AH147" s="206">
        <v>0</v>
      </c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13"/>
      <c r="B148" s="214"/>
      <c r="C148" s="253" t="s">
        <v>279</v>
      </c>
      <c r="D148" s="218"/>
      <c r="E148" s="219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127</v>
      </c>
      <c r="AH148" s="206">
        <v>0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13"/>
      <c r="B149" s="214"/>
      <c r="C149" s="254" t="s">
        <v>283</v>
      </c>
      <c r="D149" s="220"/>
      <c r="E149" s="221">
        <v>9.7019999999999995E-2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127</v>
      </c>
      <c r="AH149" s="206">
        <v>4</v>
      </c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13"/>
      <c r="B150" s="214"/>
      <c r="C150" s="254" t="s">
        <v>279</v>
      </c>
      <c r="D150" s="220"/>
      <c r="E150" s="221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127</v>
      </c>
      <c r="AH150" s="206">
        <v>4</v>
      </c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x14ac:dyDescent="0.2">
      <c r="A151" s="223" t="s">
        <v>115</v>
      </c>
      <c r="B151" s="224" t="s">
        <v>60</v>
      </c>
      <c r="C151" s="250" t="s">
        <v>61</v>
      </c>
      <c r="D151" s="225"/>
      <c r="E151" s="226"/>
      <c r="F151" s="227"/>
      <c r="G151" s="227">
        <f>SUMIF(AG152:AG155,"&lt;&gt;NOR",G152:G155)</f>
        <v>0</v>
      </c>
      <c r="H151" s="227"/>
      <c r="I151" s="227">
        <f>SUM(I152:I155)</f>
        <v>0</v>
      </c>
      <c r="J151" s="227"/>
      <c r="K151" s="227">
        <f>SUM(K152:K155)</f>
        <v>0</v>
      </c>
      <c r="L151" s="227"/>
      <c r="M151" s="227">
        <f>SUM(M152:M155)</f>
        <v>0</v>
      </c>
      <c r="N151" s="227"/>
      <c r="O151" s="227">
        <f>SUM(O152:O155)</f>
        <v>6.22</v>
      </c>
      <c r="P151" s="227"/>
      <c r="Q151" s="227">
        <f>SUM(Q152:Q155)</f>
        <v>0</v>
      </c>
      <c r="R151" s="227"/>
      <c r="S151" s="227"/>
      <c r="T151" s="228"/>
      <c r="U151" s="222"/>
      <c r="V151" s="222">
        <f>SUM(V152:V155)</f>
        <v>5.58</v>
      </c>
      <c r="W151" s="222"/>
      <c r="AG151" t="s">
        <v>116</v>
      </c>
    </row>
    <row r="152" spans="1:60" outlineLevel="1" x14ac:dyDescent="0.2">
      <c r="A152" s="229">
        <v>20</v>
      </c>
      <c r="B152" s="230" t="s">
        <v>284</v>
      </c>
      <c r="C152" s="251" t="s">
        <v>285</v>
      </c>
      <c r="D152" s="231" t="s">
        <v>143</v>
      </c>
      <c r="E152" s="232">
        <v>3.2904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1.8907700000000001</v>
      </c>
      <c r="O152" s="234">
        <f>ROUND(E152*N152,2)</f>
        <v>6.22</v>
      </c>
      <c r="P152" s="234">
        <v>0</v>
      </c>
      <c r="Q152" s="234">
        <f>ROUND(E152*P152,2)</f>
        <v>0</v>
      </c>
      <c r="R152" s="234" t="s">
        <v>286</v>
      </c>
      <c r="S152" s="234" t="s">
        <v>121</v>
      </c>
      <c r="T152" s="235" t="s">
        <v>122</v>
      </c>
      <c r="U152" s="216">
        <v>1.6950000000000001</v>
      </c>
      <c r="V152" s="216">
        <f>ROUND(E152*U152,2)</f>
        <v>5.58</v>
      </c>
      <c r="W152" s="21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123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">
      <c r="A153" s="213"/>
      <c r="B153" s="214"/>
      <c r="C153" s="252" t="s">
        <v>287</v>
      </c>
      <c r="D153" s="236"/>
      <c r="E153" s="236"/>
      <c r="F153" s="236"/>
      <c r="G153" s="23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125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13"/>
      <c r="B154" s="214"/>
      <c r="C154" s="253" t="s">
        <v>155</v>
      </c>
      <c r="D154" s="218"/>
      <c r="E154" s="219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127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13"/>
      <c r="B155" s="214"/>
      <c r="C155" s="253" t="s">
        <v>288</v>
      </c>
      <c r="D155" s="218"/>
      <c r="E155" s="219">
        <v>3.2904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127</v>
      </c>
      <c r="AH155" s="206">
        <v>0</v>
      </c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x14ac:dyDescent="0.2">
      <c r="A156" s="223" t="s">
        <v>115</v>
      </c>
      <c r="B156" s="224" t="s">
        <v>62</v>
      </c>
      <c r="C156" s="250" t="s">
        <v>63</v>
      </c>
      <c r="D156" s="225"/>
      <c r="E156" s="226"/>
      <c r="F156" s="227"/>
      <c r="G156" s="227">
        <f>SUMIF(AG157:AG163,"&lt;&gt;NOR",G157:G163)</f>
        <v>0</v>
      </c>
      <c r="H156" s="227"/>
      <c r="I156" s="227">
        <f>SUM(I157:I163)</f>
        <v>0</v>
      </c>
      <c r="J156" s="227"/>
      <c r="K156" s="227">
        <f>SUM(K157:K163)</f>
        <v>0</v>
      </c>
      <c r="L156" s="227"/>
      <c r="M156" s="227">
        <f>SUM(M157:M163)</f>
        <v>0</v>
      </c>
      <c r="N156" s="227"/>
      <c r="O156" s="227">
        <f>SUM(O157:O163)</f>
        <v>31.71</v>
      </c>
      <c r="P156" s="227"/>
      <c r="Q156" s="227">
        <f>SUM(Q157:Q163)</f>
        <v>0</v>
      </c>
      <c r="R156" s="227"/>
      <c r="S156" s="227"/>
      <c r="T156" s="228"/>
      <c r="U156" s="222"/>
      <c r="V156" s="222">
        <f>SUM(V157:V163)</f>
        <v>42.88</v>
      </c>
      <c r="W156" s="222"/>
      <c r="AG156" t="s">
        <v>116</v>
      </c>
    </row>
    <row r="157" spans="1:60" ht="22.5" outlineLevel="1" x14ac:dyDescent="0.2">
      <c r="A157" s="229">
        <v>21</v>
      </c>
      <c r="B157" s="230" t="s">
        <v>289</v>
      </c>
      <c r="C157" s="251" t="s">
        <v>290</v>
      </c>
      <c r="D157" s="231" t="s">
        <v>119</v>
      </c>
      <c r="E157" s="232">
        <v>86.92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0.28799999999999998</v>
      </c>
      <c r="O157" s="234">
        <f>ROUND(E157*N157,2)</f>
        <v>25.03</v>
      </c>
      <c r="P157" s="234">
        <v>0</v>
      </c>
      <c r="Q157" s="234">
        <f>ROUND(E157*P157,2)</f>
        <v>0</v>
      </c>
      <c r="R157" s="234" t="s">
        <v>120</v>
      </c>
      <c r="S157" s="234" t="s">
        <v>121</v>
      </c>
      <c r="T157" s="235" t="s">
        <v>122</v>
      </c>
      <c r="U157" s="216">
        <v>2.3E-2</v>
      </c>
      <c r="V157" s="216">
        <f>ROUND(E157*U157,2)</f>
        <v>2</v>
      </c>
      <c r="W157" s="21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123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13"/>
      <c r="B158" s="214"/>
      <c r="C158" s="253" t="s">
        <v>291</v>
      </c>
      <c r="D158" s="218"/>
      <c r="E158" s="219">
        <v>90.44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127</v>
      </c>
      <c r="AH158" s="206">
        <v>5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13"/>
      <c r="B159" s="214"/>
      <c r="C159" s="253" t="s">
        <v>292</v>
      </c>
      <c r="D159" s="218"/>
      <c r="E159" s="219">
        <v>-3.52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127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29">
        <v>22</v>
      </c>
      <c r="B160" s="230" t="s">
        <v>293</v>
      </c>
      <c r="C160" s="251" t="s">
        <v>294</v>
      </c>
      <c r="D160" s="231" t="s">
        <v>119</v>
      </c>
      <c r="E160" s="232">
        <v>90.44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7.3899999999999993E-2</v>
      </c>
      <c r="O160" s="234">
        <f>ROUND(E160*N160,2)</f>
        <v>6.68</v>
      </c>
      <c r="P160" s="234">
        <v>0</v>
      </c>
      <c r="Q160" s="234">
        <f>ROUND(E160*P160,2)</f>
        <v>0</v>
      </c>
      <c r="R160" s="234" t="s">
        <v>120</v>
      </c>
      <c r="S160" s="234" t="s">
        <v>121</v>
      </c>
      <c r="T160" s="235" t="s">
        <v>122</v>
      </c>
      <c r="U160" s="216">
        <v>0.45200000000000001</v>
      </c>
      <c r="V160" s="216">
        <f>ROUND(E160*U160,2)</f>
        <v>40.880000000000003</v>
      </c>
      <c r="W160" s="21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123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ht="22.5" outlineLevel="1" x14ac:dyDescent="0.2">
      <c r="A161" s="213"/>
      <c r="B161" s="214"/>
      <c r="C161" s="252" t="s">
        <v>295</v>
      </c>
      <c r="D161" s="236"/>
      <c r="E161" s="236"/>
      <c r="F161" s="236"/>
      <c r="G161" s="23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125</v>
      </c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37" t="str">
        <f>C161</f>
        <v>s provedením lože z kameniva drceného, s vyplněním spár, s dvojitým hutněním a se smetením přebytečného materiálu na krajnici. S dodáním hmot pro lože a výplň spár.</v>
      </c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13"/>
      <c r="B162" s="214"/>
      <c r="C162" s="255" t="s">
        <v>296</v>
      </c>
      <c r="D162" s="238"/>
      <c r="E162" s="238"/>
      <c r="F162" s="238"/>
      <c r="G162" s="238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297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53" t="s">
        <v>140</v>
      </c>
      <c r="D163" s="218"/>
      <c r="E163" s="219">
        <v>90.44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127</v>
      </c>
      <c r="AH163" s="206">
        <v>5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x14ac:dyDescent="0.2">
      <c r="A164" s="223" t="s">
        <v>115</v>
      </c>
      <c r="B164" s="224" t="s">
        <v>64</v>
      </c>
      <c r="C164" s="250" t="s">
        <v>65</v>
      </c>
      <c r="D164" s="225"/>
      <c r="E164" s="226"/>
      <c r="F164" s="227"/>
      <c r="G164" s="227">
        <f>SUMIF(AG165:AG168,"&lt;&gt;NOR",G165:G168)</f>
        <v>0</v>
      </c>
      <c r="H164" s="227"/>
      <c r="I164" s="227">
        <f>SUM(I165:I168)</f>
        <v>0</v>
      </c>
      <c r="J164" s="227"/>
      <c r="K164" s="227">
        <f>SUM(K165:K168)</f>
        <v>0</v>
      </c>
      <c r="L164" s="227"/>
      <c r="M164" s="227">
        <f>SUM(M165:M168)</f>
        <v>0</v>
      </c>
      <c r="N164" s="227"/>
      <c r="O164" s="227">
        <f>SUM(O165:O168)</f>
        <v>13.52</v>
      </c>
      <c r="P164" s="227"/>
      <c r="Q164" s="227">
        <f>SUM(Q165:Q168)</f>
        <v>0</v>
      </c>
      <c r="R164" s="227"/>
      <c r="S164" s="227"/>
      <c r="T164" s="228"/>
      <c r="U164" s="222"/>
      <c r="V164" s="222">
        <f>SUM(V165:V168)</f>
        <v>15.52</v>
      </c>
      <c r="W164" s="222"/>
      <c r="AG164" t="s">
        <v>116</v>
      </c>
    </row>
    <row r="165" spans="1:60" ht="22.5" outlineLevel="1" x14ac:dyDescent="0.2">
      <c r="A165" s="229">
        <v>23</v>
      </c>
      <c r="B165" s="230" t="s">
        <v>298</v>
      </c>
      <c r="C165" s="251" t="s">
        <v>299</v>
      </c>
      <c r="D165" s="231" t="s">
        <v>143</v>
      </c>
      <c r="E165" s="232">
        <v>8.4527999999999999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1.6</v>
      </c>
      <c r="O165" s="234">
        <f>ROUND(E165*N165,2)</f>
        <v>13.52</v>
      </c>
      <c r="P165" s="234">
        <v>0</v>
      </c>
      <c r="Q165" s="234">
        <f>ROUND(E165*P165,2)</f>
        <v>0</v>
      </c>
      <c r="R165" s="234" t="s">
        <v>211</v>
      </c>
      <c r="S165" s="234" t="s">
        <v>121</v>
      </c>
      <c r="T165" s="235" t="s">
        <v>122</v>
      </c>
      <c r="U165" s="216">
        <v>1.8360000000000001</v>
      </c>
      <c r="V165" s="216">
        <f>ROUND(E165*U165,2)</f>
        <v>15.52</v>
      </c>
      <c r="W165" s="21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123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13"/>
      <c r="B166" s="214"/>
      <c r="C166" s="252" t="s">
        <v>300</v>
      </c>
      <c r="D166" s="236"/>
      <c r="E166" s="236"/>
      <c r="F166" s="236"/>
      <c r="G166" s="23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125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13"/>
      <c r="B167" s="214"/>
      <c r="C167" s="253" t="s">
        <v>301</v>
      </c>
      <c r="D167" s="218"/>
      <c r="E167" s="219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127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13"/>
      <c r="B168" s="214"/>
      <c r="C168" s="253" t="s">
        <v>302</v>
      </c>
      <c r="D168" s="218"/>
      <c r="E168" s="219">
        <v>8.4527999999999999</v>
      </c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127</v>
      </c>
      <c r="AH168" s="206">
        <v>5</v>
      </c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x14ac:dyDescent="0.2">
      <c r="A169" s="223" t="s">
        <v>115</v>
      </c>
      <c r="B169" s="224" t="s">
        <v>66</v>
      </c>
      <c r="C169" s="250" t="s">
        <v>67</v>
      </c>
      <c r="D169" s="225"/>
      <c r="E169" s="226"/>
      <c r="F169" s="227"/>
      <c r="G169" s="227">
        <f>SUMIF(AG170:AG184,"&lt;&gt;NOR",G170:G184)</f>
        <v>0</v>
      </c>
      <c r="H169" s="227"/>
      <c r="I169" s="227">
        <f>SUM(I170:I184)</f>
        <v>0</v>
      </c>
      <c r="J169" s="227"/>
      <c r="K169" s="227">
        <f>SUM(K170:K184)</f>
        <v>0</v>
      </c>
      <c r="L169" s="227"/>
      <c r="M169" s="227">
        <f>SUM(M170:M184)</f>
        <v>0</v>
      </c>
      <c r="N169" s="227"/>
      <c r="O169" s="227">
        <f>SUM(O170:O184)</f>
        <v>0.16</v>
      </c>
      <c r="P169" s="227"/>
      <c r="Q169" s="227">
        <f>SUM(Q170:Q184)</f>
        <v>0</v>
      </c>
      <c r="R169" s="227"/>
      <c r="S169" s="227"/>
      <c r="T169" s="228"/>
      <c r="U169" s="222"/>
      <c r="V169" s="222">
        <f>SUM(V170:V184)</f>
        <v>6.75</v>
      </c>
      <c r="W169" s="222"/>
      <c r="AG169" t="s">
        <v>116</v>
      </c>
    </row>
    <row r="170" spans="1:60" outlineLevel="1" x14ac:dyDescent="0.2">
      <c r="A170" s="229">
        <v>24</v>
      </c>
      <c r="B170" s="230" t="s">
        <v>303</v>
      </c>
      <c r="C170" s="251" t="s">
        <v>304</v>
      </c>
      <c r="D170" s="231" t="s">
        <v>305</v>
      </c>
      <c r="E170" s="232">
        <v>41.13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21</v>
      </c>
      <c r="M170" s="234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4" t="s">
        <v>286</v>
      </c>
      <c r="S170" s="234" t="s">
        <v>121</v>
      </c>
      <c r="T170" s="235" t="s">
        <v>122</v>
      </c>
      <c r="U170" s="216">
        <v>6.6000000000000003E-2</v>
      </c>
      <c r="V170" s="216">
        <f>ROUND(E170*U170,2)</f>
        <v>2.71</v>
      </c>
      <c r="W170" s="21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123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13"/>
      <c r="B171" s="214"/>
      <c r="C171" s="252" t="s">
        <v>306</v>
      </c>
      <c r="D171" s="236"/>
      <c r="E171" s="236"/>
      <c r="F171" s="236"/>
      <c r="G171" s="23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125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53" t="s">
        <v>307</v>
      </c>
      <c r="D172" s="218"/>
      <c r="E172" s="219">
        <v>41.13</v>
      </c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127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ht="22.5" outlineLevel="1" x14ac:dyDescent="0.2">
      <c r="A173" s="229">
        <v>25</v>
      </c>
      <c r="B173" s="230" t="s">
        <v>308</v>
      </c>
      <c r="C173" s="251" t="s">
        <v>309</v>
      </c>
      <c r="D173" s="231" t="s">
        <v>310</v>
      </c>
      <c r="E173" s="232">
        <v>1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3.0000000000000001E-5</v>
      </c>
      <c r="O173" s="234">
        <f>ROUND(E173*N173,2)</f>
        <v>0</v>
      </c>
      <c r="P173" s="234">
        <v>0</v>
      </c>
      <c r="Q173" s="234">
        <f>ROUND(E173*P173,2)</f>
        <v>0</v>
      </c>
      <c r="R173" s="234" t="s">
        <v>286</v>
      </c>
      <c r="S173" s="234" t="s">
        <v>121</v>
      </c>
      <c r="T173" s="235" t="s">
        <v>122</v>
      </c>
      <c r="U173" s="216">
        <v>0.33</v>
      </c>
      <c r="V173" s="216">
        <f>ROUND(E173*U173,2)</f>
        <v>0.33</v>
      </c>
      <c r="W173" s="21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123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13"/>
      <c r="B174" s="214"/>
      <c r="C174" s="252" t="s">
        <v>287</v>
      </c>
      <c r="D174" s="236"/>
      <c r="E174" s="236"/>
      <c r="F174" s="236"/>
      <c r="G174" s="23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125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ht="22.5" outlineLevel="1" x14ac:dyDescent="0.2">
      <c r="A175" s="229">
        <v>26</v>
      </c>
      <c r="B175" s="230" t="s">
        <v>311</v>
      </c>
      <c r="C175" s="251" t="s">
        <v>312</v>
      </c>
      <c r="D175" s="231" t="s">
        <v>310</v>
      </c>
      <c r="E175" s="232">
        <v>5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2.0000000000000002E-5</v>
      </c>
      <c r="O175" s="234">
        <f>ROUND(E175*N175,2)</f>
        <v>0</v>
      </c>
      <c r="P175" s="234">
        <v>0</v>
      </c>
      <c r="Q175" s="234">
        <f>ROUND(E175*P175,2)</f>
        <v>0</v>
      </c>
      <c r="R175" s="234" t="s">
        <v>286</v>
      </c>
      <c r="S175" s="234" t="s">
        <v>121</v>
      </c>
      <c r="T175" s="235" t="s">
        <v>122</v>
      </c>
      <c r="U175" s="216">
        <v>0.20599999999999999</v>
      </c>
      <c r="V175" s="216">
        <f>ROUND(E175*U175,2)</f>
        <v>1.03</v>
      </c>
      <c r="W175" s="21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123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13"/>
      <c r="B176" s="214"/>
      <c r="C176" s="252" t="s">
        <v>287</v>
      </c>
      <c r="D176" s="236"/>
      <c r="E176" s="236"/>
      <c r="F176" s="236"/>
      <c r="G176" s="23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125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13"/>
      <c r="B177" s="214"/>
      <c r="C177" s="253" t="s">
        <v>313</v>
      </c>
      <c r="D177" s="218"/>
      <c r="E177" s="219">
        <v>5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127</v>
      </c>
      <c r="AH177" s="206">
        <v>5</v>
      </c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ht="22.5" outlineLevel="1" x14ac:dyDescent="0.2">
      <c r="A178" s="239">
        <v>27</v>
      </c>
      <c r="B178" s="240" t="s">
        <v>314</v>
      </c>
      <c r="C178" s="256" t="s">
        <v>315</v>
      </c>
      <c r="D178" s="241" t="s">
        <v>310</v>
      </c>
      <c r="E178" s="242">
        <v>1</v>
      </c>
      <c r="F178" s="243"/>
      <c r="G178" s="244">
        <f>ROUND(E178*F178,2)</f>
        <v>0</v>
      </c>
      <c r="H178" s="243"/>
      <c r="I178" s="244">
        <f>ROUND(E178*H178,2)</f>
        <v>0</v>
      </c>
      <c r="J178" s="243"/>
      <c r="K178" s="244">
        <f>ROUND(E178*J178,2)</f>
        <v>0</v>
      </c>
      <c r="L178" s="244">
        <v>21</v>
      </c>
      <c r="M178" s="244">
        <f>G178*(1+L178/100)</f>
        <v>0</v>
      </c>
      <c r="N178" s="244">
        <v>4.1099999999999998E-2</v>
      </c>
      <c r="O178" s="244">
        <f>ROUND(E178*N178,2)</f>
        <v>0.04</v>
      </c>
      <c r="P178" s="244">
        <v>0</v>
      </c>
      <c r="Q178" s="244">
        <f>ROUND(E178*P178,2)</f>
        <v>0</v>
      </c>
      <c r="R178" s="244" t="s">
        <v>316</v>
      </c>
      <c r="S178" s="244" t="s">
        <v>121</v>
      </c>
      <c r="T178" s="245" t="s">
        <v>122</v>
      </c>
      <c r="U178" s="216">
        <v>1.3387</v>
      </c>
      <c r="V178" s="216">
        <f>ROUND(E178*U178,2)</f>
        <v>1.34</v>
      </c>
      <c r="W178" s="21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317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ht="22.5" outlineLevel="1" x14ac:dyDescent="0.2">
      <c r="A179" s="239">
        <v>28</v>
      </c>
      <c r="B179" s="240" t="s">
        <v>318</v>
      </c>
      <c r="C179" s="256" t="s">
        <v>319</v>
      </c>
      <c r="D179" s="241" t="s">
        <v>310</v>
      </c>
      <c r="E179" s="242">
        <v>1</v>
      </c>
      <c r="F179" s="243"/>
      <c r="G179" s="244">
        <f>ROUND(E179*F179,2)</f>
        <v>0</v>
      </c>
      <c r="H179" s="243"/>
      <c r="I179" s="244">
        <f>ROUND(E179*H179,2)</f>
        <v>0</v>
      </c>
      <c r="J179" s="243"/>
      <c r="K179" s="244">
        <f>ROUND(E179*J179,2)</f>
        <v>0</v>
      </c>
      <c r="L179" s="244">
        <v>21</v>
      </c>
      <c r="M179" s="244">
        <f>G179*(1+L179/100)</f>
        <v>0</v>
      </c>
      <c r="N179" s="244">
        <v>4.1599999999999998E-2</v>
      </c>
      <c r="O179" s="244">
        <f>ROUND(E179*N179,2)</f>
        <v>0.04</v>
      </c>
      <c r="P179" s="244">
        <v>0</v>
      </c>
      <c r="Q179" s="244">
        <f>ROUND(E179*P179,2)</f>
        <v>0</v>
      </c>
      <c r="R179" s="244" t="s">
        <v>316</v>
      </c>
      <c r="S179" s="244" t="s">
        <v>121</v>
      </c>
      <c r="T179" s="245" t="s">
        <v>122</v>
      </c>
      <c r="U179" s="216">
        <v>1.3388</v>
      </c>
      <c r="V179" s="216">
        <f>ROUND(E179*U179,2)</f>
        <v>1.34</v>
      </c>
      <c r="W179" s="21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317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ht="22.5" outlineLevel="1" x14ac:dyDescent="0.2">
      <c r="A180" s="229">
        <v>29</v>
      </c>
      <c r="B180" s="230" t="s">
        <v>320</v>
      </c>
      <c r="C180" s="251" t="s">
        <v>321</v>
      </c>
      <c r="D180" s="231" t="s">
        <v>310</v>
      </c>
      <c r="E180" s="232">
        <v>8.4727800000000002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4">
        <v>9.6100000000000005E-3</v>
      </c>
      <c r="O180" s="234">
        <f>ROUND(E180*N180,2)</f>
        <v>0.08</v>
      </c>
      <c r="P180" s="234">
        <v>0</v>
      </c>
      <c r="Q180" s="234">
        <f>ROUND(E180*P180,2)</f>
        <v>0</v>
      </c>
      <c r="R180" s="234" t="s">
        <v>197</v>
      </c>
      <c r="S180" s="234" t="s">
        <v>121</v>
      </c>
      <c r="T180" s="235" t="s">
        <v>122</v>
      </c>
      <c r="U180" s="216">
        <v>0</v>
      </c>
      <c r="V180" s="216">
        <f>ROUND(E180*U180,2)</f>
        <v>0</v>
      </c>
      <c r="W180" s="21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198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13"/>
      <c r="B181" s="214"/>
      <c r="C181" s="253" t="s">
        <v>322</v>
      </c>
      <c r="D181" s="218"/>
      <c r="E181" s="219">
        <v>8.2260000000000009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127</v>
      </c>
      <c r="AH181" s="206">
        <v>5</v>
      </c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13"/>
      <c r="B182" s="214"/>
      <c r="C182" s="254" t="s">
        <v>323</v>
      </c>
      <c r="D182" s="220"/>
      <c r="E182" s="221">
        <v>0.24678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127</v>
      </c>
      <c r="AH182" s="206">
        <v>4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39">
        <v>30</v>
      </c>
      <c r="B183" s="240" t="s">
        <v>324</v>
      </c>
      <c r="C183" s="256" t="s">
        <v>325</v>
      </c>
      <c r="D183" s="241" t="s">
        <v>310</v>
      </c>
      <c r="E183" s="242">
        <v>5</v>
      </c>
      <c r="F183" s="243"/>
      <c r="G183" s="244">
        <f>ROUND(E183*F183,2)</f>
        <v>0</v>
      </c>
      <c r="H183" s="243"/>
      <c r="I183" s="244">
        <f>ROUND(E183*H183,2)</f>
        <v>0</v>
      </c>
      <c r="J183" s="243"/>
      <c r="K183" s="244">
        <f>ROUND(E183*J183,2)</f>
        <v>0</v>
      </c>
      <c r="L183" s="244">
        <v>21</v>
      </c>
      <c r="M183" s="244">
        <f>G183*(1+L183/100)</f>
        <v>0</v>
      </c>
      <c r="N183" s="244">
        <v>3.6000000000000002E-4</v>
      </c>
      <c r="O183" s="244">
        <f>ROUND(E183*N183,2)</f>
        <v>0</v>
      </c>
      <c r="P183" s="244">
        <v>0</v>
      </c>
      <c r="Q183" s="244">
        <f>ROUND(E183*P183,2)</f>
        <v>0</v>
      </c>
      <c r="R183" s="244" t="s">
        <v>197</v>
      </c>
      <c r="S183" s="244" t="s">
        <v>121</v>
      </c>
      <c r="T183" s="245" t="s">
        <v>122</v>
      </c>
      <c r="U183" s="216">
        <v>0</v>
      </c>
      <c r="V183" s="216">
        <f>ROUND(E183*U183,2)</f>
        <v>0</v>
      </c>
      <c r="W183" s="21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198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39">
        <v>31</v>
      </c>
      <c r="B184" s="240" t="s">
        <v>326</v>
      </c>
      <c r="C184" s="256" t="s">
        <v>327</v>
      </c>
      <c r="D184" s="241" t="s">
        <v>310</v>
      </c>
      <c r="E184" s="242">
        <v>1</v>
      </c>
      <c r="F184" s="243"/>
      <c r="G184" s="244">
        <f>ROUND(E184*F184,2)</f>
        <v>0</v>
      </c>
      <c r="H184" s="243"/>
      <c r="I184" s="244">
        <f>ROUND(E184*H184,2)</f>
        <v>0</v>
      </c>
      <c r="J184" s="243"/>
      <c r="K184" s="244">
        <f>ROUND(E184*J184,2)</f>
        <v>0</v>
      </c>
      <c r="L184" s="244">
        <v>21</v>
      </c>
      <c r="M184" s="244">
        <f>G184*(1+L184/100)</f>
        <v>0</v>
      </c>
      <c r="N184" s="244">
        <v>7.6999999999999996E-4</v>
      </c>
      <c r="O184" s="244">
        <f>ROUND(E184*N184,2)</f>
        <v>0</v>
      </c>
      <c r="P184" s="244">
        <v>0</v>
      </c>
      <c r="Q184" s="244">
        <f>ROUND(E184*P184,2)</f>
        <v>0</v>
      </c>
      <c r="R184" s="244" t="s">
        <v>197</v>
      </c>
      <c r="S184" s="244" t="s">
        <v>121</v>
      </c>
      <c r="T184" s="245" t="s">
        <v>122</v>
      </c>
      <c r="U184" s="216">
        <v>0</v>
      </c>
      <c r="V184" s="216">
        <f>ROUND(E184*U184,2)</f>
        <v>0</v>
      </c>
      <c r="W184" s="21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198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x14ac:dyDescent="0.2">
      <c r="A185" s="223" t="s">
        <v>115</v>
      </c>
      <c r="B185" s="224" t="s">
        <v>68</v>
      </c>
      <c r="C185" s="250" t="s">
        <v>69</v>
      </c>
      <c r="D185" s="225"/>
      <c r="E185" s="226"/>
      <c r="F185" s="227"/>
      <c r="G185" s="227">
        <f>SUMIF(AG186:AG190,"&lt;&gt;NOR",G186:G190)</f>
        <v>0</v>
      </c>
      <c r="H185" s="227"/>
      <c r="I185" s="227">
        <f>SUM(I186:I190)</f>
        <v>0</v>
      </c>
      <c r="J185" s="227"/>
      <c r="K185" s="227">
        <f>SUM(K186:K190)</f>
        <v>0</v>
      </c>
      <c r="L185" s="227"/>
      <c r="M185" s="227">
        <f>SUM(M186:M190)</f>
        <v>0</v>
      </c>
      <c r="N185" s="227"/>
      <c r="O185" s="227">
        <f>SUM(O186:O190)</f>
        <v>6.0000000000000005E-2</v>
      </c>
      <c r="P185" s="227"/>
      <c r="Q185" s="227">
        <f>SUM(Q186:Q190)</f>
        <v>0</v>
      </c>
      <c r="R185" s="227"/>
      <c r="S185" s="227"/>
      <c r="T185" s="228"/>
      <c r="U185" s="222"/>
      <c r="V185" s="222">
        <f>SUM(V186:V190)</f>
        <v>11</v>
      </c>
      <c r="W185" s="222"/>
      <c r="AG185" t="s">
        <v>116</v>
      </c>
    </row>
    <row r="186" spans="1:60" ht="33.75" outlineLevel="1" x14ac:dyDescent="0.2">
      <c r="A186" s="229">
        <v>32</v>
      </c>
      <c r="B186" s="230" t="s">
        <v>328</v>
      </c>
      <c r="C186" s="251" t="s">
        <v>329</v>
      </c>
      <c r="D186" s="231" t="s">
        <v>310</v>
      </c>
      <c r="E186" s="232">
        <v>22</v>
      </c>
      <c r="F186" s="233"/>
      <c r="G186" s="234">
        <f>ROUND(E186*F186,2)</f>
        <v>0</v>
      </c>
      <c r="H186" s="233"/>
      <c r="I186" s="234">
        <f>ROUND(E186*H186,2)</f>
        <v>0</v>
      </c>
      <c r="J186" s="233"/>
      <c r="K186" s="234">
        <f>ROUND(E186*J186,2)</f>
        <v>0</v>
      </c>
      <c r="L186" s="234">
        <v>21</v>
      </c>
      <c r="M186" s="234">
        <f>G186*(1+L186/100)</f>
        <v>0</v>
      </c>
      <c r="N186" s="234">
        <v>2.5000000000000001E-4</v>
      </c>
      <c r="O186" s="234">
        <f>ROUND(E186*N186,2)</f>
        <v>0.01</v>
      </c>
      <c r="P186" s="234">
        <v>0</v>
      </c>
      <c r="Q186" s="234">
        <f>ROUND(E186*P186,2)</f>
        <v>0</v>
      </c>
      <c r="R186" s="234" t="s">
        <v>211</v>
      </c>
      <c r="S186" s="234" t="s">
        <v>121</v>
      </c>
      <c r="T186" s="235" t="s">
        <v>122</v>
      </c>
      <c r="U186" s="216">
        <v>0.5</v>
      </c>
      <c r="V186" s="216">
        <f>ROUND(E186*U186,2)</f>
        <v>11</v>
      </c>
      <c r="W186" s="21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123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13"/>
      <c r="B187" s="214"/>
      <c r="C187" s="252" t="s">
        <v>330</v>
      </c>
      <c r="D187" s="236"/>
      <c r="E187" s="236"/>
      <c r="F187" s="236"/>
      <c r="G187" s="23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125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13"/>
      <c r="B188" s="214"/>
      <c r="C188" s="253" t="s">
        <v>331</v>
      </c>
      <c r="D188" s="218"/>
      <c r="E188" s="219">
        <v>22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127</v>
      </c>
      <c r="AH188" s="206">
        <v>0</v>
      </c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29">
        <v>33</v>
      </c>
      <c r="B189" s="230" t="s">
        <v>332</v>
      </c>
      <c r="C189" s="251" t="s">
        <v>333</v>
      </c>
      <c r="D189" s="231" t="s">
        <v>310</v>
      </c>
      <c r="E189" s="232">
        <v>22</v>
      </c>
      <c r="F189" s="233"/>
      <c r="G189" s="234">
        <f>ROUND(E189*F189,2)</f>
        <v>0</v>
      </c>
      <c r="H189" s="233"/>
      <c r="I189" s="234">
        <f>ROUND(E189*H189,2)</f>
        <v>0</v>
      </c>
      <c r="J189" s="233"/>
      <c r="K189" s="234">
        <f>ROUND(E189*J189,2)</f>
        <v>0</v>
      </c>
      <c r="L189" s="234">
        <v>21</v>
      </c>
      <c r="M189" s="234">
        <f>G189*(1+L189/100)</f>
        <v>0</v>
      </c>
      <c r="N189" s="234">
        <v>2.33E-3</v>
      </c>
      <c r="O189" s="234">
        <f>ROUND(E189*N189,2)</f>
        <v>0.05</v>
      </c>
      <c r="P189" s="234">
        <v>0</v>
      </c>
      <c r="Q189" s="234">
        <f>ROUND(E189*P189,2)</f>
        <v>0</v>
      </c>
      <c r="R189" s="234"/>
      <c r="S189" s="234" t="s">
        <v>202</v>
      </c>
      <c r="T189" s="235" t="s">
        <v>334</v>
      </c>
      <c r="U189" s="216">
        <v>0</v>
      </c>
      <c r="V189" s="216">
        <f>ROUND(E189*U189,2)</f>
        <v>0</v>
      </c>
      <c r="W189" s="216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198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13"/>
      <c r="B190" s="214"/>
      <c r="C190" s="253" t="s">
        <v>335</v>
      </c>
      <c r="D190" s="218"/>
      <c r="E190" s="219">
        <v>22</v>
      </c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127</v>
      </c>
      <c r="AH190" s="206">
        <v>5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x14ac:dyDescent="0.2">
      <c r="A191" s="223" t="s">
        <v>115</v>
      </c>
      <c r="B191" s="224" t="s">
        <v>70</v>
      </c>
      <c r="C191" s="250" t="s">
        <v>71</v>
      </c>
      <c r="D191" s="225"/>
      <c r="E191" s="226"/>
      <c r="F191" s="227"/>
      <c r="G191" s="227">
        <f>SUMIF(AG192:AG194,"&lt;&gt;NOR",G192:G194)</f>
        <v>0</v>
      </c>
      <c r="H191" s="227"/>
      <c r="I191" s="227">
        <f>SUM(I192:I194)</f>
        <v>0</v>
      </c>
      <c r="J191" s="227"/>
      <c r="K191" s="227">
        <f>SUM(K192:K194)</f>
        <v>0</v>
      </c>
      <c r="L191" s="227"/>
      <c r="M191" s="227">
        <f>SUM(M192:M194)</f>
        <v>0</v>
      </c>
      <c r="N191" s="227"/>
      <c r="O191" s="227">
        <f>SUM(O192:O194)</f>
        <v>0</v>
      </c>
      <c r="P191" s="227"/>
      <c r="Q191" s="227">
        <f>SUM(Q192:Q194)</f>
        <v>0</v>
      </c>
      <c r="R191" s="227"/>
      <c r="S191" s="227"/>
      <c r="T191" s="228"/>
      <c r="U191" s="222"/>
      <c r="V191" s="222">
        <f>SUM(V192:V194)</f>
        <v>10.4</v>
      </c>
      <c r="W191" s="222"/>
      <c r="AG191" t="s">
        <v>116</v>
      </c>
    </row>
    <row r="192" spans="1:60" ht="22.5" outlineLevel="1" x14ac:dyDescent="0.2">
      <c r="A192" s="229">
        <v>34</v>
      </c>
      <c r="B192" s="230" t="s">
        <v>336</v>
      </c>
      <c r="C192" s="251" t="s">
        <v>337</v>
      </c>
      <c r="D192" s="231" t="s">
        <v>119</v>
      </c>
      <c r="E192" s="232">
        <v>90.44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0</v>
      </c>
      <c r="O192" s="234">
        <f>ROUND(E192*N192,2)</f>
        <v>0</v>
      </c>
      <c r="P192" s="234">
        <v>0</v>
      </c>
      <c r="Q192" s="234">
        <f>ROUND(E192*P192,2)</f>
        <v>0</v>
      </c>
      <c r="R192" s="234" t="s">
        <v>120</v>
      </c>
      <c r="S192" s="234" t="s">
        <v>121</v>
      </c>
      <c r="T192" s="235" t="s">
        <v>122</v>
      </c>
      <c r="U192" s="216">
        <v>0.115</v>
      </c>
      <c r="V192" s="216">
        <f>ROUND(E192*U192,2)</f>
        <v>10.4</v>
      </c>
      <c r="W192" s="21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123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ht="22.5" outlineLevel="1" x14ac:dyDescent="0.2">
      <c r="A193" s="213"/>
      <c r="B193" s="214"/>
      <c r="C193" s="252" t="s">
        <v>338</v>
      </c>
      <c r="D193" s="236"/>
      <c r="E193" s="236"/>
      <c r="F193" s="236"/>
      <c r="G193" s="23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125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37" t="str">
        <f>C193</f>
        <v>krajníků, desek nebo panelů od spojovacího materiálu s odklizením a uložením očištěných hmot a spojovacího materiálu na skládku na vzdálenost do 10 m</v>
      </c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13"/>
      <c r="B194" s="214"/>
      <c r="C194" s="253" t="s">
        <v>140</v>
      </c>
      <c r="D194" s="218"/>
      <c r="E194" s="219">
        <v>90.44</v>
      </c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127</v>
      </c>
      <c r="AH194" s="206">
        <v>5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x14ac:dyDescent="0.2">
      <c r="A195" s="223" t="s">
        <v>115</v>
      </c>
      <c r="B195" s="224" t="s">
        <v>72</v>
      </c>
      <c r="C195" s="250" t="s">
        <v>73</v>
      </c>
      <c r="D195" s="225"/>
      <c r="E195" s="226"/>
      <c r="F195" s="227"/>
      <c r="G195" s="227">
        <f>SUMIF(AG196:AG197,"&lt;&gt;NOR",G196:G197)</f>
        <v>0</v>
      </c>
      <c r="H195" s="227"/>
      <c r="I195" s="227">
        <f>SUM(I196:I197)</f>
        <v>0</v>
      </c>
      <c r="J195" s="227"/>
      <c r="K195" s="227">
        <f>SUM(K196:K197)</f>
        <v>0</v>
      </c>
      <c r="L195" s="227"/>
      <c r="M195" s="227">
        <f>SUM(M196:M197)</f>
        <v>0</v>
      </c>
      <c r="N195" s="227"/>
      <c r="O195" s="227">
        <f>SUM(O196:O197)</f>
        <v>0</v>
      </c>
      <c r="P195" s="227"/>
      <c r="Q195" s="227">
        <f>SUM(Q196:Q197)</f>
        <v>0</v>
      </c>
      <c r="R195" s="227"/>
      <c r="S195" s="227"/>
      <c r="T195" s="228"/>
      <c r="U195" s="222"/>
      <c r="V195" s="222">
        <f>SUM(V196:V197)</f>
        <v>149.19999999999999</v>
      </c>
      <c r="W195" s="222"/>
      <c r="AG195" t="s">
        <v>116</v>
      </c>
    </row>
    <row r="196" spans="1:60" ht="33.75" outlineLevel="1" x14ac:dyDescent="0.2">
      <c r="A196" s="229">
        <v>35</v>
      </c>
      <c r="B196" s="230" t="s">
        <v>339</v>
      </c>
      <c r="C196" s="251" t="s">
        <v>340</v>
      </c>
      <c r="D196" s="231" t="s">
        <v>257</v>
      </c>
      <c r="E196" s="232">
        <v>158.97400999999999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21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4" t="s">
        <v>341</v>
      </c>
      <c r="S196" s="234" t="s">
        <v>121</v>
      </c>
      <c r="T196" s="235" t="s">
        <v>122</v>
      </c>
      <c r="U196" s="216">
        <v>0.9385</v>
      </c>
      <c r="V196" s="216">
        <f>ROUND(E196*U196,2)</f>
        <v>149.19999999999999</v>
      </c>
      <c r="W196" s="216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342</v>
      </c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13"/>
      <c r="B197" s="214"/>
      <c r="C197" s="252" t="s">
        <v>343</v>
      </c>
      <c r="D197" s="236"/>
      <c r="E197" s="236"/>
      <c r="F197" s="236"/>
      <c r="G197" s="23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125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x14ac:dyDescent="0.2">
      <c r="A198" s="223" t="s">
        <v>115</v>
      </c>
      <c r="B198" s="224" t="s">
        <v>74</v>
      </c>
      <c r="C198" s="250" t="s">
        <v>75</v>
      </c>
      <c r="D198" s="225"/>
      <c r="E198" s="226"/>
      <c r="F198" s="227"/>
      <c r="G198" s="227">
        <f>SUMIF(AG199:AG202,"&lt;&gt;NOR",G199:G202)</f>
        <v>0</v>
      </c>
      <c r="H198" s="227"/>
      <c r="I198" s="227">
        <f>SUM(I199:I202)</f>
        <v>0</v>
      </c>
      <c r="J198" s="227"/>
      <c r="K198" s="227">
        <f>SUM(K199:K202)</f>
        <v>0</v>
      </c>
      <c r="L198" s="227"/>
      <c r="M198" s="227">
        <f>SUM(M199:M202)</f>
        <v>0</v>
      </c>
      <c r="N198" s="227"/>
      <c r="O198" s="227">
        <f>SUM(O199:O202)</f>
        <v>0.47</v>
      </c>
      <c r="P198" s="227"/>
      <c r="Q198" s="227">
        <f>SUM(Q199:Q202)</f>
        <v>0</v>
      </c>
      <c r="R198" s="227"/>
      <c r="S198" s="227"/>
      <c r="T198" s="228"/>
      <c r="U198" s="222"/>
      <c r="V198" s="222">
        <f>SUM(V199:V202)</f>
        <v>61.05</v>
      </c>
      <c r="W198" s="222"/>
      <c r="AG198" t="s">
        <v>116</v>
      </c>
    </row>
    <row r="199" spans="1:60" ht="22.5" outlineLevel="1" x14ac:dyDescent="0.2">
      <c r="A199" s="229">
        <v>36</v>
      </c>
      <c r="B199" s="230" t="s">
        <v>344</v>
      </c>
      <c r="C199" s="251" t="s">
        <v>345</v>
      </c>
      <c r="D199" s="231" t="s">
        <v>119</v>
      </c>
      <c r="E199" s="232">
        <v>179.559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2.6099999999999999E-3</v>
      </c>
      <c r="O199" s="234">
        <f>ROUND(E199*N199,2)</f>
        <v>0.47</v>
      </c>
      <c r="P199" s="234">
        <v>0</v>
      </c>
      <c r="Q199" s="234">
        <f>ROUND(E199*P199,2)</f>
        <v>0</v>
      </c>
      <c r="R199" s="234" t="s">
        <v>346</v>
      </c>
      <c r="S199" s="234" t="s">
        <v>121</v>
      </c>
      <c r="T199" s="235" t="s">
        <v>122</v>
      </c>
      <c r="U199" s="216">
        <v>0.34</v>
      </c>
      <c r="V199" s="216">
        <f>ROUND(E199*U199,2)</f>
        <v>61.05</v>
      </c>
      <c r="W199" s="216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123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13"/>
      <c r="B200" s="214"/>
      <c r="C200" s="253" t="s">
        <v>347</v>
      </c>
      <c r="D200" s="218"/>
      <c r="E200" s="219">
        <v>179.559</v>
      </c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127</v>
      </c>
      <c r="AH200" s="206">
        <v>5</v>
      </c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13">
        <v>37</v>
      </c>
      <c r="B201" s="214" t="s">
        <v>348</v>
      </c>
      <c r="C201" s="257" t="s">
        <v>349</v>
      </c>
      <c r="D201" s="215" t="s">
        <v>0</v>
      </c>
      <c r="E201" s="246"/>
      <c r="F201" s="217"/>
      <c r="G201" s="216">
        <f>ROUND(E201*F201,2)</f>
        <v>0</v>
      </c>
      <c r="H201" s="217"/>
      <c r="I201" s="216">
        <f>ROUND(E201*H201,2)</f>
        <v>0</v>
      </c>
      <c r="J201" s="217"/>
      <c r="K201" s="216">
        <f>ROUND(E201*J201,2)</f>
        <v>0</v>
      </c>
      <c r="L201" s="216">
        <v>21</v>
      </c>
      <c r="M201" s="216">
        <f>G201*(1+L201/100)</f>
        <v>0</v>
      </c>
      <c r="N201" s="216">
        <v>0</v>
      </c>
      <c r="O201" s="216">
        <f>ROUND(E201*N201,2)</f>
        <v>0</v>
      </c>
      <c r="P201" s="216">
        <v>0</v>
      </c>
      <c r="Q201" s="216">
        <f>ROUND(E201*P201,2)</f>
        <v>0</v>
      </c>
      <c r="R201" s="216" t="s">
        <v>346</v>
      </c>
      <c r="S201" s="216" t="s">
        <v>121</v>
      </c>
      <c r="T201" s="216" t="s">
        <v>122</v>
      </c>
      <c r="U201" s="216">
        <v>0</v>
      </c>
      <c r="V201" s="216">
        <f>ROUND(E201*U201,2)</f>
        <v>0</v>
      </c>
      <c r="W201" s="216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342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13"/>
      <c r="B202" s="214"/>
      <c r="C202" s="258" t="s">
        <v>350</v>
      </c>
      <c r="D202" s="247"/>
      <c r="E202" s="247"/>
      <c r="F202" s="247"/>
      <c r="G202" s="247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125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x14ac:dyDescent="0.2">
      <c r="A203" s="223" t="s">
        <v>115</v>
      </c>
      <c r="B203" s="224" t="s">
        <v>76</v>
      </c>
      <c r="C203" s="250" t="s">
        <v>77</v>
      </c>
      <c r="D203" s="225"/>
      <c r="E203" s="226"/>
      <c r="F203" s="227"/>
      <c r="G203" s="227">
        <f>SUMIF(AG204:AG204,"&lt;&gt;NOR",G204:G204)</f>
        <v>0</v>
      </c>
      <c r="H203" s="227"/>
      <c r="I203" s="227">
        <f>SUM(I204:I204)</f>
        <v>0</v>
      </c>
      <c r="J203" s="227"/>
      <c r="K203" s="227">
        <f>SUM(K204:K204)</f>
        <v>0</v>
      </c>
      <c r="L203" s="227"/>
      <c r="M203" s="227">
        <f>SUM(M204:M204)</f>
        <v>0</v>
      </c>
      <c r="N203" s="227"/>
      <c r="O203" s="227">
        <f>SUM(O204:O204)</f>
        <v>0.25</v>
      </c>
      <c r="P203" s="227"/>
      <c r="Q203" s="227">
        <f>SUM(Q204:Q204)</f>
        <v>0</v>
      </c>
      <c r="R203" s="227"/>
      <c r="S203" s="227"/>
      <c r="T203" s="228"/>
      <c r="U203" s="222"/>
      <c r="V203" s="222">
        <f>SUM(V204:V204)</f>
        <v>1.5</v>
      </c>
      <c r="W203" s="222"/>
      <c r="AG203" t="s">
        <v>116</v>
      </c>
    </row>
    <row r="204" spans="1:60" ht="33.75" outlineLevel="1" x14ac:dyDescent="0.2">
      <c r="A204" s="239">
        <v>38</v>
      </c>
      <c r="B204" s="240" t="s">
        <v>351</v>
      </c>
      <c r="C204" s="256" t="s">
        <v>352</v>
      </c>
      <c r="D204" s="241" t="s">
        <v>310</v>
      </c>
      <c r="E204" s="242">
        <v>3</v>
      </c>
      <c r="F204" s="243"/>
      <c r="G204" s="244">
        <f>ROUND(E204*F204,2)</f>
        <v>0</v>
      </c>
      <c r="H204" s="243"/>
      <c r="I204" s="244">
        <f>ROUND(E204*H204,2)</f>
        <v>0</v>
      </c>
      <c r="J204" s="243"/>
      <c r="K204" s="244">
        <f>ROUND(E204*J204,2)</f>
        <v>0</v>
      </c>
      <c r="L204" s="244">
        <v>21</v>
      </c>
      <c r="M204" s="244">
        <f>G204*(1+L204/100)</f>
        <v>0</v>
      </c>
      <c r="N204" s="244">
        <v>8.3799999999999999E-2</v>
      </c>
      <c r="O204" s="244">
        <f>ROUND(E204*N204,2)</f>
        <v>0.25</v>
      </c>
      <c r="P204" s="244">
        <v>0</v>
      </c>
      <c r="Q204" s="244">
        <f>ROUND(E204*P204,2)</f>
        <v>0</v>
      </c>
      <c r="R204" s="244" t="s">
        <v>353</v>
      </c>
      <c r="S204" s="244" t="s">
        <v>121</v>
      </c>
      <c r="T204" s="245" t="s">
        <v>122</v>
      </c>
      <c r="U204" s="216">
        <v>0.5</v>
      </c>
      <c r="V204" s="216">
        <f>ROUND(E204*U204,2)</f>
        <v>1.5</v>
      </c>
      <c r="W204" s="216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123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x14ac:dyDescent="0.2">
      <c r="A205" s="223" t="s">
        <v>115</v>
      </c>
      <c r="B205" s="224" t="s">
        <v>78</v>
      </c>
      <c r="C205" s="250" t="s">
        <v>79</v>
      </c>
      <c r="D205" s="225"/>
      <c r="E205" s="226"/>
      <c r="F205" s="227"/>
      <c r="G205" s="227">
        <f>SUMIF(AG206:AG262,"&lt;&gt;NOR",G206:G262)</f>
        <v>0</v>
      </c>
      <c r="H205" s="227"/>
      <c r="I205" s="227">
        <f>SUM(I206:I262)</f>
        <v>0</v>
      </c>
      <c r="J205" s="227"/>
      <c r="K205" s="227">
        <f>SUM(K206:K262)</f>
        <v>0</v>
      </c>
      <c r="L205" s="227"/>
      <c r="M205" s="227">
        <f>SUM(M206:M262)</f>
        <v>0</v>
      </c>
      <c r="N205" s="227"/>
      <c r="O205" s="227">
        <f>SUM(O206:O262)</f>
        <v>13.03</v>
      </c>
      <c r="P205" s="227"/>
      <c r="Q205" s="227">
        <f>SUM(Q206:Q262)</f>
        <v>0</v>
      </c>
      <c r="R205" s="227"/>
      <c r="S205" s="227"/>
      <c r="T205" s="228"/>
      <c r="U205" s="222"/>
      <c r="V205" s="222">
        <f>SUM(V206:V262)</f>
        <v>499.82</v>
      </c>
      <c r="W205" s="222"/>
      <c r="AG205" t="s">
        <v>116</v>
      </c>
    </row>
    <row r="206" spans="1:60" ht="45" outlineLevel="1" x14ac:dyDescent="0.2">
      <c r="A206" s="229">
        <v>39</v>
      </c>
      <c r="B206" s="230" t="s">
        <v>354</v>
      </c>
      <c r="C206" s="251" t="s">
        <v>355</v>
      </c>
      <c r="D206" s="231" t="s">
        <v>119</v>
      </c>
      <c r="E206" s="232">
        <v>179.559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21</v>
      </c>
      <c r="M206" s="234">
        <f>G206*(1+L206/100)</f>
        <v>0</v>
      </c>
      <c r="N206" s="234">
        <v>1.452E-2</v>
      </c>
      <c r="O206" s="234">
        <f>ROUND(E206*N206,2)</f>
        <v>2.61</v>
      </c>
      <c r="P206" s="234">
        <v>0</v>
      </c>
      <c r="Q206" s="234">
        <f>ROUND(E206*P206,2)</f>
        <v>0</v>
      </c>
      <c r="R206" s="234" t="s">
        <v>356</v>
      </c>
      <c r="S206" s="234" t="s">
        <v>121</v>
      </c>
      <c r="T206" s="235" t="s">
        <v>122</v>
      </c>
      <c r="U206" s="216">
        <v>0.27</v>
      </c>
      <c r="V206" s="216">
        <f>ROUND(E206*U206,2)</f>
        <v>48.48</v>
      </c>
      <c r="W206" s="21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123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13"/>
      <c r="B207" s="214"/>
      <c r="C207" s="253" t="s">
        <v>347</v>
      </c>
      <c r="D207" s="218"/>
      <c r="E207" s="219">
        <v>179.559</v>
      </c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127</v>
      </c>
      <c r="AH207" s="206">
        <v>5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ht="33.75" outlineLevel="1" x14ac:dyDescent="0.2">
      <c r="A208" s="229">
        <v>40</v>
      </c>
      <c r="B208" s="230" t="s">
        <v>357</v>
      </c>
      <c r="C208" s="251" t="s">
        <v>358</v>
      </c>
      <c r="D208" s="231" t="s">
        <v>119</v>
      </c>
      <c r="E208" s="232">
        <v>7.0350000000000001</v>
      </c>
      <c r="F208" s="233"/>
      <c r="G208" s="234">
        <f>ROUND(E208*F208,2)</f>
        <v>0</v>
      </c>
      <c r="H208" s="233"/>
      <c r="I208" s="234">
        <f>ROUND(E208*H208,2)</f>
        <v>0</v>
      </c>
      <c r="J208" s="233"/>
      <c r="K208" s="234">
        <f>ROUND(E208*J208,2)</f>
        <v>0</v>
      </c>
      <c r="L208" s="234">
        <v>21</v>
      </c>
      <c r="M208" s="234">
        <f>G208*(1+L208/100)</f>
        <v>0</v>
      </c>
      <c r="N208" s="234">
        <v>1.452E-2</v>
      </c>
      <c r="O208" s="234">
        <f>ROUND(E208*N208,2)</f>
        <v>0.1</v>
      </c>
      <c r="P208" s="234">
        <v>0</v>
      </c>
      <c r="Q208" s="234">
        <f>ROUND(E208*P208,2)</f>
        <v>0</v>
      </c>
      <c r="R208" s="234" t="s">
        <v>356</v>
      </c>
      <c r="S208" s="234" t="s">
        <v>121</v>
      </c>
      <c r="T208" s="235" t="s">
        <v>122</v>
      </c>
      <c r="U208" s="216">
        <v>0.746</v>
      </c>
      <c r="V208" s="216">
        <f>ROUND(E208*U208,2)</f>
        <v>5.25</v>
      </c>
      <c r="W208" s="216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123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13"/>
      <c r="B209" s="214"/>
      <c r="C209" s="253" t="s">
        <v>359</v>
      </c>
      <c r="D209" s="218"/>
      <c r="E209" s="219">
        <v>7.0350000000000001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127</v>
      </c>
      <c r="AH209" s="206">
        <v>5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ht="22.5" outlineLevel="1" x14ac:dyDescent="0.2">
      <c r="A210" s="229">
        <v>41</v>
      </c>
      <c r="B210" s="230" t="s">
        <v>360</v>
      </c>
      <c r="C210" s="251" t="s">
        <v>361</v>
      </c>
      <c r="D210" s="231" t="s">
        <v>119</v>
      </c>
      <c r="E210" s="232">
        <v>179.559</v>
      </c>
      <c r="F210" s="233"/>
      <c r="G210" s="234">
        <f>ROUND(E210*F210,2)</f>
        <v>0</v>
      </c>
      <c r="H210" s="233"/>
      <c r="I210" s="234">
        <f>ROUND(E210*H210,2)</f>
        <v>0</v>
      </c>
      <c r="J210" s="233"/>
      <c r="K210" s="234">
        <f>ROUND(E210*J210,2)</f>
        <v>0</v>
      </c>
      <c r="L210" s="234">
        <v>21</v>
      </c>
      <c r="M210" s="234">
        <f>G210*(1+L210/100)</f>
        <v>0</v>
      </c>
      <c r="N210" s="234">
        <v>4.0299999999999997E-3</v>
      </c>
      <c r="O210" s="234">
        <f>ROUND(E210*N210,2)</f>
        <v>0.72</v>
      </c>
      <c r="P210" s="234">
        <v>0</v>
      </c>
      <c r="Q210" s="234">
        <f>ROUND(E210*P210,2)</f>
        <v>0</v>
      </c>
      <c r="R210" s="234" t="s">
        <v>356</v>
      </c>
      <c r="S210" s="234" t="s">
        <v>121</v>
      </c>
      <c r="T210" s="235" t="s">
        <v>122</v>
      </c>
      <c r="U210" s="216">
        <v>0.156</v>
      </c>
      <c r="V210" s="216">
        <f>ROUND(E210*U210,2)</f>
        <v>28.01</v>
      </c>
      <c r="W210" s="216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123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13"/>
      <c r="B211" s="214"/>
      <c r="C211" s="253" t="s">
        <v>347</v>
      </c>
      <c r="D211" s="218"/>
      <c r="E211" s="219">
        <v>179.559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127</v>
      </c>
      <c r="AH211" s="206">
        <v>5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ht="22.5" outlineLevel="1" x14ac:dyDescent="0.2">
      <c r="A212" s="229">
        <v>42</v>
      </c>
      <c r="B212" s="230" t="s">
        <v>362</v>
      </c>
      <c r="C212" s="251" t="s">
        <v>363</v>
      </c>
      <c r="D212" s="231" t="s">
        <v>119</v>
      </c>
      <c r="E212" s="232">
        <v>179.559</v>
      </c>
      <c r="F212" s="233"/>
      <c r="G212" s="234">
        <f>ROUND(E212*F212,2)</f>
        <v>0</v>
      </c>
      <c r="H212" s="233"/>
      <c r="I212" s="234">
        <f>ROUND(E212*H212,2)</f>
        <v>0</v>
      </c>
      <c r="J212" s="233"/>
      <c r="K212" s="234">
        <f>ROUND(E212*J212,2)</f>
        <v>0</v>
      </c>
      <c r="L212" s="234">
        <v>21</v>
      </c>
      <c r="M212" s="234">
        <f>G212*(1+L212/100)</f>
        <v>0</v>
      </c>
      <c r="N212" s="234">
        <v>1.47E-3</v>
      </c>
      <c r="O212" s="234">
        <f>ROUND(E212*N212,2)</f>
        <v>0.26</v>
      </c>
      <c r="P212" s="234">
        <v>0</v>
      </c>
      <c r="Q212" s="234">
        <f>ROUND(E212*P212,2)</f>
        <v>0</v>
      </c>
      <c r="R212" s="234" t="s">
        <v>356</v>
      </c>
      <c r="S212" s="234" t="s">
        <v>121</v>
      </c>
      <c r="T212" s="235" t="s">
        <v>122</v>
      </c>
      <c r="U212" s="216">
        <v>0.08</v>
      </c>
      <c r="V212" s="216">
        <f>ROUND(E212*U212,2)</f>
        <v>14.36</v>
      </c>
      <c r="W212" s="21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123</v>
      </c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13"/>
      <c r="B213" s="214"/>
      <c r="C213" s="253" t="s">
        <v>347</v>
      </c>
      <c r="D213" s="218"/>
      <c r="E213" s="219">
        <v>179.559</v>
      </c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127</v>
      </c>
      <c r="AH213" s="206">
        <v>5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ht="22.5" outlineLevel="1" x14ac:dyDescent="0.2">
      <c r="A214" s="229">
        <v>43</v>
      </c>
      <c r="B214" s="230" t="s">
        <v>364</v>
      </c>
      <c r="C214" s="251" t="s">
        <v>365</v>
      </c>
      <c r="D214" s="231" t="s">
        <v>305</v>
      </c>
      <c r="E214" s="232">
        <v>508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2.5500000000000002E-3</v>
      </c>
      <c r="O214" s="234">
        <f>ROUND(E214*N214,2)</f>
        <v>1.3</v>
      </c>
      <c r="P214" s="234">
        <v>0</v>
      </c>
      <c r="Q214" s="234">
        <f>ROUND(E214*P214,2)</f>
        <v>0</v>
      </c>
      <c r="R214" s="234" t="s">
        <v>356</v>
      </c>
      <c r="S214" s="234" t="s">
        <v>121</v>
      </c>
      <c r="T214" s="235" t="s">
        <v>122</v>
      </c>
      <c r="U214" s="216">
        <v>0.59799999999999998</v>
      </c>
      <c r="V214" s="216">
        <f>ROUND(E214*U214,2)</f>
        <v>303.77999999999997</v>
      </c>
      <c r="W214" s="216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123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52" t="s">
        <v>366</v>
      </c>
      <c r="D215" s="236"/>
      <c r="E215" s="236"/>
      <c r="F215" s="236"/>
      <c r="G215" s="23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125</v>
      </c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13"/>
      <c r="B216" s="214"/>
      <c r="C216" s="253" t="s">
        <v>367</v>
      </c>
      <c r="D216" s="218"/>
      <c r="E216" s="219">
        <v>128</v>
      </c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127</v>
      </c>
      <c r="AH216" s="206">
        <v>0</v>
      </c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13"/>
      <c r="B217" s="214"/>
      <c r="C217" s="253" t="s">
        <v>368</v>
      </c>
      <c r="D217" s="218"/>
      <c r="E217" s="219">
        <v>48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127</v>
      </c>
      <c r="AH217" s="206">
        <v>0</v>
      </c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53" t="s">
        <v>369</v>
      </c>
      <c r="D218" s="218"/>
      <c r="E218" s="219">
        <v>56</v>
      </c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127</v>
      </c>
      <c r="AH218" s="206">
        <v>0</v>
      </c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13"/>
      <c r="B219" s="214"/>
      <c r="C219" s="253" t="s">
        <v>370</v>
      </c>
      <c r="D219" s="218"/>
      <c r="E219" s="219">
        <v>222</v>
      </c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127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13"/>
      <c r="B220" s="214"/>
      <c r="C220" s="253" t="s">
        <v>371</v>
      </c>
      <c r="D220" s="218"/>
      <c r="E220" s="219">
        <v>36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127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13"/>
      <c r="B221" s="214"/>
      <c r="C221" s="253" t="s">
        <v>372</v>
      </c>
      <c r="D221" s="218"/>
      <c r="E221" s="219">
        <v>9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127</v>
      </c>
      <c r="AH221" s="206">
        <v>0</v>
      </c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13"/>
      <c r="B222" s="214"/>
      <c r="C222" s="253" t="s">
        <v>373</v>
      </c>
      <c r="D222" s="218"/>
      <c r="E222" s="219">
        <v>9</v>
      </c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127</v>
      </c>
      <c r="AH222" s="206">
        <v>0</v>
      </c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ht="22.5" outlineLevel="1" x14ac:dyDescent="0.2">
      <c r="A223" s="229">
        <v>44</v>
      </c>
      <c r="B223" s="230" t="s">
        <v>374</v>
      </c>
      <c r="C223" s="251" t="s">
        <v>375</v>
      </c>
      <c r="D223" s="231" t="s">
        <v>305</v>
      </c>
      <c r="E223" s="232">
        <v>67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21</v>
      </c>
      <c r="M223" s="234">
        <f>G223*(1+L223/100)</f>
        <v>0</v>
      </c>
      <c r="N223" s="234">
        <v>2.5500000000000002E-3</v>
      </c>
      <c r="O223" s="234">
        <f>ROUND(E223*N223,2)</f>
        <v>0.17</v>
      </c>
      <c r="P223" s="234">
        <v>0</v>
      </c>
      <c r="Q223" s="234">
        <f>ROUND(E223*P223,2)</f>
        <v>0</v>
      </c>
      <c r="R223" s="234" t="s">
        <v>356</v>
      </c>
      <c r="S223" s="234" t="s">
        <v>121</v>
      </c>
      <c r="T223" s="235" t="s">
        <v>122</v>
      </c>
      <c r="U223" s="216">
        <v>0.67900000000000005</v>
      </c>
      <c r="V223" s="216">
        <f>ROUND(E223*U223,2)</f>
        <v>45.49</v>
      </c>
      <c r="W223" s="216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123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13"/>
      <c r="B224" s="214"/>
      <c r="C224" s="252" t="s">
        <v>366</v>
      </c>
      <c r="D224" s="236"/>
      <c r="E224" s="236"/>
      <c r="F224" s="236"/>
      <c r="G224" s="23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125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13"/>
      <c r="B225" s="214"/>
      <c r="C225" s="253" t="s">
        <v>376</v>
      </c>
      <c r="D225" s="218"/>
      <c r="E225" s="219">
        <v>26</v>
      </c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127</v>
      </c>
      <c r="AH225" s="206">
        <v>0</v>
      </c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13"/>
      <c r="B226" s="214"/>
      <c r="C226" s="253" t="s">
        <v>377</v>
      </c>
      <c r="D226" s="218"/>
      <c r="E226" s="219">
        <v>41</v>
      </c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127</v>
      </c>
      <c r="AH226" s="206">
        <v>0</v>
      </c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ht="22.5" outlineLevel="1" x14ac:dyDescent="0.2">
      <c r="A227" s="229">
        <v>45</v>
      </c>
      <c r="B227" s="230" t="s">
        <v>378</v>
      </c>
      <c r="C227" s="251" t="s">
        <v>379</v>
      </c>
      <c r="D227" s="231" t="s">
        <v>305</v>
      </c>
      <c r="E227" s="232">
        <v>66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2.5500000000000002E-3</v>
      </c>
      <c r="O227" s="234">
        <f>ROUND(E227*N227,2)</f>
        <v>0.17</v>
      </c>
      <c r="P227" s="234">
        <v>0</v>
      </c>
      <c r="Q227" s="234">
        <f>ROUND(E227*P227,2)</f>
        <v>0</v>
      </c>
      <c r="R227" s="234" t="s">
        <v>356</v>
      </c>
      <c r="S227" s="234" t="s">
        <v>121</v>
      </c>
      <c r="T227" s="235" t="s">
        <v>122</v>
      </c>
      <c r="U227" s="216">
        <v>0.82499999999999996</v>
      </c>
      <c r="V227" s="216">
        <f>ROUND(E227*U227,2)</f>
        <v>54.45</v>
      </c>
      <c r="W227" s="216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123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13"/>
      <c r="B228" s="214"/>
      <c r="C228" s="252" t="s">
        <v>366</v>
      </c>
      <c r="D228" s="236"/>
      <c r="E228" s="236"/>
      <c r="F228" s="236"/>
      <c r="G228" s="23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125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13"/>
      <c r="B229" s="214"/>
      <c r="C229" s="253" t="s">
        <v>380</v>
      </c>
      <c r="D229" s="218"/>
      <c r="E229" s="219">
        <v>27.5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127</v>
      </c>
      <c r="AH229" s="206">
        <v>0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53" t="s">
        <v>381</v>
      </c>
      <c r="D230" s="218"/>
      <c r="E230" s="219">
        <v>38.5</v>
      </c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127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29">
        <v>46</v>
      </c>
      <c r="B231" s="230" t="s">
        <v>382</v>
      </c>
      <c r="C231" s="251" t="s">
        <v>383</v>
      </c>
      <c r="D231" s="231" t="s">
        <v>143</v>
      </c>
      <c r="E231" s="232">
        <v>13.010540000000001</v>
      </c>
      <c r="F231" s="233"/>
      <c r="G231" s="234">
        <f>ROUND(E231*F231,2)</f>
        <v>0</v>
      </c>
      <c r="H231" s="233"/>
      <c r="I231" s="234">
        <f>ROUND(E231*H231,2)</f>
        <v>0</v>
      </c>
      <c r="J231" s="233"/>
      <c r="K231" s="234">
        <f>ROUND(E231*J231,2)</f>
        <v>0</v>
      </c>
      <c r="L231" s="234">
        <v>21</v>
      </c>
      <c r="M231" s="234">
        <f>G231*(1+L231/100)</f>
        <v>0</v>
      </c>
      <c r="N231" s="234">
        <v>2.9100000000000001E-2</v>
      </c>
      <c r="O231" s="234">
        <f>ROUND(E231*N231,2)</f>
        <v>0.38</v>
      </c>
      <c r="P231" s="234">
        <v>0</v>
      </c>
      <c r="Q231" s="234">
        <f>ROUND(E231*P231,2)</f>
        <v>0</v>
      </c>
      <c r="R231" s="234" t="s">
        <v>356</v>
      </c>
      <c r="S231" s="234" t="s">
        <v>121</v>
      </c>
      <c r="T231" s="235" t="s">
        <v>122</v>
      </c>
      <c r="U231" s="216">
        <v>0</v>
      </c>
      <c r="V231" s="216">
        <f>ROUND(E231*U231,2)</f>
        <v>0</v>
      </c>
      <c r="W231" s="216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123</v>
      </c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13"/>
      <c r="B232" s="214"/>
      <c r="C232" s="253" t="s">
        <v>384</v>
      </c>
      <c r="D232" s="218"/>
      <c r="E232" s="219">
        <v>3.36442</v>
      </c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127</v>
      </c>
      <c r="AH232" s="206">
        <v>5</v>
      </c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13"/>
      <c r="B233" s="214"/>
      <c r="C233" s="253" t="s">
        <v>385</v>
      </c>
      <c r="D233" s="218"/>
      <c r="E233" s="219">
        <v>4.49064</v>
      </c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127</v>
      </c>
      <c r="AH233" s="206">
        <v>5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13"/>
      <c r="B234" s="214"/>
      <c r="C234" s="253" t="s">
        <v>386</v>
      </c>
      <c r="D234" s="218"/>
      <c r="E234" s="219">
        <v>0.76205000000000001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127</v>
      </c>
      <c r="AH234" s="206">
        <v>5</v>
      </c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13"/>
      <c r="B235" s="214"/>
      <c r="C235" s="253" t="s">
        <v>387</v>
      </c>
      <c r="D235" s="218"/>
      <c r="E235" s="219">
        <v>2.0839699999999999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127</v>
      </c>
      <c r="AH235" s="206">
        <v>5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13"/>
      <c r="B236" s="214"/>
      <c r="C236" s="253" t="s">
        <v>388</v>
      </c>
      <c r="D236" s="218"/>
      <c r="E236" s="219">
        <v>2.3094700000000001</v>
      </c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127</v>
      </c>
      <c r="AH236" s="206">
        <v>5</v>
      </c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ht="22.5" outlineLevel="1" x14ac:dyDescent="0.2">
      <c r="A237" s="229">
        <v>47</v>
      </c>
      <c r="B237" s="230" t="s">
        <v>389</v>
      </c>
      <c r="C237" s="251" t="s">
        <v>390</v>
      </c>
      <c r="D237" s="231" t="s">
        <v>143</v>
      </c>
      <c r="E237" s="232">
        <v>13.010540000000001</v>
      </c>
      <c r="F237" s="233"/>
      <c r="G237" s="234">
        <f>ROUND(E237*F237,2)</f>
        <v>0</v>
      </c>
      <c r="H237" s="233"/>
      <c r="I237" s="234">
        <f>ROUND(E237*H237,2)</f>
        <v>0</v>
      </c>
      <c r="J237" s="233"/>
      <c r="K237" s="234">
        <f>ROUND(E237*J237,2)</f>
        <v>0</v>
      </c>
      <c r="L237" s="234">
        <v>21</v>
      </c>
      <c r="M237" s="234">
        <f>G237*(1+L237/100)</f>
        <v>0</v>
      </c>
      <c r="N237" s="234">
        <v>1.21E-2</v>
      </c>
      <c r="O237" s="234">
        <f>ROUND(E237*N237,2)</f>
        <v>0.16</v>
      </c>
      <c r="P237" s="234">
        <v>0</v>
      </c>
      <c r="Q237" s="234">
        <f>ROUND(E237*P237,2)</f>
        <v>0</v>
      </c>
      <c r="R237" s="234" t="s">
        <v>356</v>
      </c>
      <c r="S237" s="234" t="s">
        <v>121</v>
      </c>
      <c r="T237" s="235" t="s">
        <v>122</v>
      </c>
      <c r="U237" s="216">
        <v>0</v>
      </c>
      <c r="V237" s="216">
        <f>ROUND(E237*U237,2)</f>
        <v>0</v>
      </c>
      <c r="W237" s="216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123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13"/>
      <c r="B238" s="214"/>
      <c r="C238" s="253" t="s">
        <v>391</v>
      </c>
      <c r="D238" s="218"/>
      <c r="E238" s="219">
        <v>13.010540000000001</v>
      </c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127</v>
      </c>
      <c r="AH238" s="206">
        <v>5</v>
      </c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29">
        <v>48</v>
      </c>
      <c r="B239" s="230" t="s">
        <v>392</v>
      </c>
      <c r="C239" s="251" t="s">
        <v>393</v>
      </c>
      <c r="D239" s="231" t="s">
        <v>143</v>
      </c>
      <c r="E239" s="232">
        <v>3.36442</v>
      </c>
      <c r="F239" s="233"/>
      <c r="G239" s="234">
        <f>ROUND(E239*F239,2)</f>
        <v>0</v>
      </c>
      <c r="H239" s="233"/>
      <c r="I239" s="234">
        <f>ROUND(E239*H239,2)</f>
        <v>0</v>
      </c>
      <c r="J239" s="233"/>
      <c r="K239" s="234">
        <f>ROUND(E239*J239,2)</f>
        <v>0</v>
      </c>
      <c r="L239" s="234">
        <v>21</v>
      </c>
      <c r="M239" s="234">
        <f>G239*(1+L239/100)</f>
        <v>0</v>
      </c>
      <c r="N239" s="234">
        <v>0.55000000000000004</v>
      </c>
      <c r="O239" s="234">
        <f>ROUND(E239*N239,2)</f>
        <v>1.85</v>
      </c>
      <c r="P239" s="234">
        <v>0</v>
      </c>
      <c r="Q239" s="234">
        <f>ROUND(E239*P239,2)</f>
        <v>0</v>
      </c>
      <c r="R239" s="234" t="s">
        <v>197</v>
      </c>
      <c r="S239" s="234" t="s">
        <v>121</v>
      </c>
      <c r="T239" s="235" t="s">
        <v>122</v>
      </c>
      <c r="U239" s="216">
        <v>0</v>
      </c>
      <c r="V239" s="216">
        <f>ROUND(E239*U239,2)</f>
        <v>0</v>
      </c>
      <c r="W239" s="21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198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13"/>
      <c r="B240" s="214"/>
      <c r="C240" s="253" t="s">
        <v>394</v>
      </c>
      <c r="D240" s="218"/>
      <c r="E240" s="219">
        <v>1.8431999999999999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127</v>
      </c>
      <c r="AH240" s="206">
        <v>0</v>
      </c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13"/>
      <c r="B241" s="214"/>
      <c r="C241" s="253" t="s">
        <v>395</v>
      </c>
      <c r="D241" s="218"/>
      <c r="E241" s="219">
        <v>0.53759999999999997</v>
      </c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127</v>
      </c>
      <c r="AH241" s="206">
        <v>0</v>
      </c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13"/>
      <c r="B242" s="214"/>
      <c r="C242" s="253" t="s">
        <v>396</v>
      </c>
      <c r="D242" s="218"/>
      <c r="E242" s="219">
        <v>0.6048</v>
      </c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127</v>
      </c>
      <c r="AH242" s="206">
        <v>0</v>
      </c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13"/>
      <c r="B243" s="214"/>
      <c r="C243" s="253" t="s">
        <v>397</v>
      </c>
      <c r="D243" s="218"/>
      <c r="E243" s="219">
        <v>0.12959999999999999</v>
      </c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127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13"/>
      <c r="B244" s="214"/>
      <c r="C244" s="254" t="s">
        <v>398</v>
      </c>
      <c r="D244" s="220"/>
      <c r="E244" s="221">
        <v>0.24922</v>
      </c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127</v>
      </c>
      <c r="AH244" s="206">
        <v>4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29">
        <v>49</v>
      </c>
      <c r="B245" s="230" t="s">
        <v>399</v>
      </c>
      <c r="C245" s="251" t="s">
        <v>400</v>
      </c>
      <c r="D245" s="231" t="s">
        <v>143</v>
      </c>
      <c r="E245" s="232">
        <v>4.49064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4">
        <v>0.55000000000000004</v>
      </c>
      <c r="O245" s="234">
        <f>ROUND(E245*N245,2)</f>
        <v>2.4700000000000002</v>
      </c>
      <c r="P245" s="234">
        <v>0</v>
      </c>
      <c r="Q245" s="234">
        <f>ROUND(E245*P245,2)</f>
        <v>0</v>
      </c>
      <c r="R245" s="234"/>
      <c r="S245" s="234" t="s">
        <v>202</v>
      </c>
      <c r="T245" s="235" t="s">
        <v>401</v>
      </c>
      <c r="U245" s="216">
        <v>0</v>
      </c>
      <c r="V245" s="216">
        <f>ROUND(E245*U245,2)</f>
        <v>0</v>
      </c>
      <c r="W245" s="216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198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13"/>
      <c r="B246" s="214"/>
      <c r="C246" s="253" t="s">
        <v>402</v>
      </c>
      <c r="D246" s="218"/>
      <c r="E246" s="219">
        <v>3.996</v>
      </c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127</v>
      </c>
      <c r="AH246" s="206">
        <v>0</v>
      </c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13"/>
      <c r="B247" s="214"/>
      <c r="C247" s="253" t="s">
        <v>403</v>
      </c>
      <c r="D247" s="218"/>
      <c r="E247" s="219">
        <v>0.16200000000000001</v>
      </c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127</v>
      </c>
      <c r="AH247" s="206">
        <v>0</v>
      </c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13"/>
      <c r="B248" s="214"/>
      <c r="C248" s="254" t="s">
        <v>398</v>
      </c>
      <c r="D248" s="220"/>
      <c r="E248" s="221">
        <v>0.33263999999999999</v>
      </c>
      <c r="F248" s="216"/>
      <c r="G248" s="216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127</v>
      </c>
      <c r="AH248" s="206">
        <v>4</v>
      </c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29">
        <v>50</v>
      </c>
      <c r="B249" s="230" t="s">
        <v>404</v>
      </c>
      <c r="C249" s="251" t="s">
        <v>405</v>
      </c>
      <c r="D249" s="231" t="s">
        <v>143</v>
      </c>
      <c r="E249" s="232">
        <v>0.76205000000000001</v>
      </c>
      <c r="F249" s="233"/>
      <c r="G249" s="234">
        <f>ROUND(E249*F249,2)</f>
        <v>0</v>
      </c>
      <c r="H249" s="233"/>
      <c r="I249" s="234">
        <f>ROUND(E249*H249,2)</f>
        <v>0</v>
      </c>
      <c r="J249" s="233"/>
      <c r="K249" s="234">
        <f>ROUND(E249*J249,2)</f>
        <v>0</v>
      </c>
      <c r="L249" s="234">
        <v>21</v>
      </c>
      <c r="M249" s="234">
        <f>G249*(1+L249/100)</f>
        <v>0</v>
      </c>
      <c r="N249" s="234">
        <v>0.55000000000000004</v>
      </c>
      <c r="O249" s="234">
        <f>ROUND(E249*N249,2)</f>
        <v>0.42</v>
      </c>
      <c r="P249" s="234">
        <v>0</v>
      </c>
      <c r="Q249" s="234">
        <f>ROUND(E249*P249,2)</f>
        <v>0</v>
      </c>
      <c r="R249" s="234" t="s">
        <v>197</v>
      </c>
      <c r="S249" s="234" t="s">
        <v>121</v>
      </c>
      <c r="T249" s="235" t="s">
        <v>122</v>
      </c>
      <c r="U249" s="216">
        <v>0</v>
      </c>
      <c r="V249" s="216">
        <f>ROUND(E249*U249,2)</f>
        <v>0</v>
      </c>
      <c r="W249" s="216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198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13"/>
      <c r="B250" s="214"/>
      <c r="C250" s="253" t="s">
        <v>406</v>
      </c>
      <c r="D250" s="218"/>
      <c r="E250" s="219">
        <v>0.7056</v>
      </c>
      <c r="F250" s="216"/>
      <c r="G250" s="216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127</v>
      </c>
      <c r="AH250" s="206">
        <v>0</v>
      </c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13"/>
      <c r="B251" s="214"/>
      <c r="C251" s="254" t="s">
        <v>398</v>
      </c>
      <c r="D251" s="220"/>
      <c r="E251" s="221">
        <v>5.645E-2</v>
      </c>
      <c r="F251" s="216"/>
      <c r="G251" s="216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127</v>
      </c>
      <c r="AH251" s="206">
        <v>4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29">
        <v>51</v>
      </c>
      <c r="B252" s="230" t="s">
        <v>407</v>
      </c>
      <c r="C252" s="251" t="s">
        <v>408</v>
      </c>
      <c r="D252" s="231" t="s">
        <v>143</v>
      </c>
      <c r="E252" s="232">
        <v>2.0839699999999999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4">
        <v>0.55000000000000004</v>
      </c>
      <c r="O252" s="234">
        <f>ROUND(E252*N252,2)</f>
        <v>1.1499999999999999</v>
      </c>
      <c r="P252" s="234">
        <v>0</v>
      </c>
      <c r="Q252" s="234">
        <f>ROUND(E252*P252,2)</f>
        <v>0</v>
      </c>
      <c r="R252" s="234" t="s">
        <v>197</v>
      </c>
      <c r="S252" s="234" t="s">
        <v>121</v>
      </c>
      <c r="T252" s="235" t="s">
        <v>122</v>
      </c>
      <c r="U252" s="216">
        <v>0</v>
      </c>
      <c r="V252" s="216">
        <f>ROUND(E252*U252,2)</f>
        <v>0</v>
      </c>
      <c r="W252" s="216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198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13"/>
      <c r="B253" s="214"/>
      <c r="C253" s="253" t="s">
        <v>409</v>
      </c>
      <c r="D253" s="218"/>
      <c r="E253" s="219">
        <v>0.74880000000000002</v>
      </c>
      <c r="F253" s="216"/>
      <c r="G253" s="216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127</v>
      </c>
      <c r="AH253" s="206">
        <v>0</v>
      </c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13"/>
      <c r="B254" s="214"/>
      <c r="C254" s="253" t="s">
        <v>410</v>
      </c>
      <c r="D254" s="218"/>
      <c r="E254" s="219">
        <v>1.1808000000000001</v>
      </c>
      <c r="F254" s="216"/>
      <c r="G254" s="216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127</v>
      </c>
      <c r="AH254" s="206">
        <v>0</v>
      </c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13"/>
      <c r="B255" s="214"/>
      <c r="C255" s="254" t="s">
        <v>398</v>
      </c>
      <c r="D255" s="220"/>
      <c r="E255" s="221">
        <v>0.15437000000000001</v>
      </c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127</v>
      </c>
      <c r="AH255" s="206">
        <v>4</v>
      </c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29">
        <v>52</v>
      </c>
      <c r="B256" s="230" t="s">
        <v>411</v>
      </c>
      <c r="C256" s="251" t="s">
        <v>412</v>
      </c>
      <c r="D256" s="231" t="s">
        <v>143</v>
      </c>
      <c r="E256" s="232">
        <v>2.3094700000000001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4">
        <v>0.55000000000000004</v>
      </c>
      <c r="O256" s="234">
        <f>ROUND(E256*N256,2)</f>
        <v>1.27</v>
      </c>
      <c r="P256" s="234">
        <v>0</v>
      </c>
      <c r="Q256" s="234">
        <f>ROUND(E256*P256,2)</f>
        <v>0</v>
      </c>
      <c r="R256" s="234" t="s">
        <v>197</v>
      </c>
      <c r="S256" s="234" t="s">
        <v>121</v>
      </c>
      <c r="T256" s="235" t="s">
        <v>122</v>
      </c>
      <c r="U256" s="216">
        <v>0</v>
      </c>
      <c r="V256" s="216">
        <f>ROUND(E256*U256,2)</f>
        <v>0</v>
      </c>
      <c r="W256" s="216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198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13"/>
      <c r="B257" s="214"/>
      <c r="C257" s="253" t="s">
        <v>413</v>
      </c>
      <c r="D257" s="218"/>
      <c r="E257" s="219">
        <v>0.89100000000000001</v>
      </c>
      <c r="F257" s="216"/>
      <c r="G257" s="216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127</v>
      </c>
      <c r="AH257" s="206">
        <v>0</v>
      </c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13"/>
      <c r="B258" s="214"/>
      <c r="C258" s="253" t="s">
        <v>414</v>
      </c>
      <c r="D258" s="218"/>
      <c r="E258" s="219">
        <v>1.2474000000000001</v>
      </c>
      <c r="F258" s="216"/>
      <c r="G258" s="216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127</v>
      </c>
      <c r="AH258" s="206">
        <v>0</v>
      </c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13"/>
      <c r="B259" s="214"/>
      <c r="C259" s="254" t="s">
        <v>398</v>
      </c>
      <c r="D259" s="220"/>
      <c r="E259" s="221">
        <v>0.17107</v>
      </c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127</v>
      </c>
      <c r="AH259" s="206">
        <v>4</v>
      </c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13"/>
      <c r="B260" s="214"/>
      <c r="C260" s="254" t="s">
        <v>279</v>
      </c>
      <c r="D260" s="220"/>
      <c r="E260" s="221"/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127</v>
      </c>
      <c r="AH260" s="206">
        <v>4</v>
      </c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13">
        <v>53</v>
      </c>
      <c r="B261" s="214" t="s">
        <v>415</v>
      </c>
      <c r="C261" s="257" t="s">
        <v>416</v>
      </c>
      <c r="D261" s="215" t="s">
        <v>0</v>
      </c>
      <c r="E261" s="246"/>
      <c r="F261" s="217"/>
      <c r="G261" s="216">
        <f>ROUND(E261*F261,2)</f>
        <v>0</v>
      </c>
      <c r="H261" s="217"/>
      <c r="I261" s="216">
        <f>ROUND(E261*H261,2)</f>
        <v>0</v>
      </c>
      <c r="J261" s="217"/>
      <c r="K261" s="216">
        <f>ROUND(E261*J261,2)</f>
        <v>0</v>
      </c>
      <c r="L261" s="216">
        <v>21</v>
      </c>
      <c r="M261" s="216">
        <f>G261*(1+L261/100)</f>
        <v>0</v>
      </c>
      <c r="N261" s="216">
        <v>0</v>
      </c>
      <c r="O261" s="216">
        <f>ROUND(E261*N261,2)</f>
        <v>0</v>
      </c>
      <c r="P261" s="216">
        <v>0</v>
      </c>
      <c r="Q261" s="216">
        <f>ROUND(E261*P261,2)</f>
        <v>0</v>
      </c>
      <c r="R261" s="216" t="s">
        <v>356</v>
      </c>
      <c r="S261" s="216" t="s">
        <v>121</v>
      </c>
      <c r="T261" s="216" t="s">
        <v>122</v>
      </c>
      <c r="U261" s="216">
        <v>0</v>
      </c>
      <c r="V261" s="216">
        <f>ROUND(E261*U261,2)</f>
        <v>0</v>
      </c>
      <c r="W261" s="216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342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13"/>
      <c r="B262" s="214"/>
      <c r="C262" s="258" t="s">
        <v>350</v>
      </c>
      <c r="D262" s="247"/>
      <c r="E262" s="247"/>
      <c r="F262" s="247"/>
      <c r="G262" s="247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125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x14ac:dyDescent="0.2">
      <c r="A263" s="223" t="s">
        <v>115</v>
      </c>
      <c r="B263" s="224" t="s">
        <v>80</v>
      </c>
      <c r="C263" s="250" t="s">
        <v>81</v>
      </c>
      <c r="D263" s="225"/>
      <c r="E263" s="226"/>
      <c r="F263" s="227"/>
      <c r="G263" s="227">
        <f>SUMIF(AG264:AG279,"&lt;&gt;NOR",G264:G279)</f>
        <v>0</v>
      </c>
      <c r="H263" s="227"/>
      <c r="I263" s="227">
        <f>SUM(I264:I279)</f>
        <v>0</v>
      </c>
      <c r="J263" s="227"/>
      <c r="K263" s="227">
        <f>SUM(K264:K279)</f>
        <v>0</v>
      </c>
      <c r="L263" s="227"/>
      <c r="M263" s="227">
        <f>SUM(M264:M279)</f>
        <v>0</v>
      </c>
      <c r="N263" s="227"/>
      <c r="O263" s="227">
        <f>SUM(O264:O279)</f>
        <v>1.2900000000000003</v>
      </c>
      <c r="P263" s="227"/>
      <c r="Q263" s="227">
        <f>SUM(Q264:Q279)</f>
        <v>0</v>
      </c>
      <c r="R263" s="227"/>
      <c r="S263" s="227"/>
      <c r="T263" s="228"/>
      <c r="U263" s="222"/>
      <c r="V263" s="222">
        <f>SUM(V264:V279)</f>
        <v>241.46</v>
      </c>
      <c r="W263" s="222"/>
      <c r="AG263" t="s">
        <v>116</v>
      </c>
    </row>
    <row r="264" spans="1:60" ht="22.5" outlineLevel="1" x14ac:dyDescent="0.2">
      <c r="A264" s="229">
        <v>54</v>
      </c>
      <c r="B264" s="230" t="s">
        <v>417</v>
      </c>
      <c r="C264" s="251" t="s">
        <v>418</v>
      </c>
      <c r="D264" s="231" t="s">
        <v>119</v>
      </c>
      <c r="E264" s="232">
        <v>179.559</v>
      </c>
      <c r="F264" s="233"/>
      <c r="G264" s="234">
        <f>ROUND(E264*F264,2)</f>
        <v>0</v>
      </c>
      <c r="H264" s="233"/>
      <c r="I264" s="234">
        <f>ROUND(E264*H264,2)</f>
        <v>0</v>
      </c>
      <c r="J264" s="233"/>
      <c r="K264" s="234">
        <f>ROUND(E264*J264,2)</f>
        <v>0</v>
      </c>
      <c r="L264" s="234">
        <v>21</v>
      </c>
      <c r="M264" s="234">
        <f>G264*(1+L264/100)</f>
        <v>0</v>
      </c>
      <c r="N264" s="234">
        <v>6.1900000000000002E-3</v>
      </c>
      <c r="O264" s="234">
        <f>ROUND(E264*N264,2)</f>
        <v>1.1100000000000001</v>
      </c>
      <c r="P264" s="234">
        <v>0</v>
      </c>
      <c r="Q264" s="234">
        <f>ROUND(E264*P264,2)</f>
        <v>0</v>
      </c>
      <c r="R264" s="234" t="s">
        <v>419</v>
      </c>
      <c r="S264" s="234" t="s">
        <v>121</v>
      </c>
      <c r="T264" s="235" t="s">
        <v>122</v>
      </c>
      <c r="U264" s="216">
        <v>1.1869499999999999</v>
      </c>
      <c r="V264" s="216">
        <f>ROUND(E264*U264,2)</f>
        <v>213.13</v>
      </c>
      <c r="W264" s="216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123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13"/>
      <c r="B265" s="214"/>
      <c r="C265" s="252" t="s">
        <v>420</v>
      </c>
      <c r="D265" s="236"/>
      <c r="E265" s="236"/>
      <c r="F265" s="236"/>
      <c r="G265" s="236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125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13"/>
      <c r="B266" s="214"/>
      <c r="C266" s="253" t="s">
        <v>421</v>
      </c>
      <c r="D266" s="218"/>
      <c r="E266" s="219">
        <v>179.559</v>
      </c>
      <c r="F266" s="216"/>
      <c r="G266" s="216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127</v>
      </c>
      <c r="AH266" s="206">
        <v>0</v>
      </c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ht="22.5" outlineLevel="1" x14ac:dyDescent="0.2">
      <c r="A267" s="229">
        <v>55</v>
      </c>
      <c r="B267" s="230" t="s">
        <v>422</v>
      </c>
      <c r="C267" s="251" t="s">
        <v>423</v>
      </c>
      <c r="D267" s="231" t="s">
        <v>119</v>
      </c>
      <c r="E267" s="232">
        <v>7.0350000000000001</v>
      </c>
      <c r="F267" s="233"/>
      <c r="G267" s="234">
        <f>ROUND(E267*F267,2)</f>
        <v>0</v>
      </c>
      <c r="H267" s="233"/>
      <c r="I267" s="234">
        <f>ROUND(E267*H267,2)</f>
        <v>0</v>
      </c>
      <c r="J267" s="233"/>
      <c r="K267" s="234">
        <f>ROUND(E267*J267,2)</f>
        <v>0</v>
      </c>
      <c r="L267" s="234">
        <v>21</v>
      </c>
      <c r="M267" s="234">
        <f>G267*(1+L267/100)</f>
        <v>0</v>
      </c>
      <c r="N267" s="234">
        <v>6.1900000000000002E-3</v>
      </c>
      <c r="O267" s="234">
        <f>ROUND(E267*N267,2)</f>
        <v>0.04</v>
      </c>
      <c r="P267" s="234">
        <v>0</v>
      </c>
      <c r="Q267" s="234">
        <f>ROUND(E267*P267,2)</f>
        <v>0</v>
      </c>
      <c r="R267" s="234" t="s">
        <v>419</v>
      </c>
      <c r="S267" s="234" t="s">
        <v>121</v>
      </c>
      <c r="T267" s="235" t="s">
        <v>122</v>
      </c>
      <c r="U267" s="216">
        <v>1.33064</v>
      </c>
      <c r="V267" s="216">
        <f>ROUND(E267*U267,2)</f>
        <v>9.36</v>
      </c>
      <c r="W267" s="216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123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13"/>
      <c r="B268" s="214"/>
      <c r="C268" s="252" t="s">
        <v>420</v>
      </c>
      <c r="D268" s="236"/>
      <c r="E268" s="236"/>
      <c r="F268" s="236"/>
      <c r="G268" s="236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125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13"/>
      <c r="B269" s="214"/>
      <c r="C269" s="253" t="s">
        <v>424</v>
      </c>
      <c r="D269" s="218"/>
      <c r="E269" s="219">
        <v>7.0350000000000001</v>
      </c>
      <c r="F269" s="216"/>
      <c r="G269" s="216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127</v>
      </c>
      <c r="AH269" s="206">
        <v>0</v>
      </c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ht="22.5" outlineLevel="1" x14ac:dyDescent="0.2">
      <c r="A270" s="229">
        <v>56</v>
      </c>
      <c r="B270" s="230" t="s">
        <v>425</v>
      </c>
      <c r="C270" s="251" t="s">
        <v>426</v>
      </c>
      <c r="D270" s="231" t="s">
        <v>305</v>
      </c>
      <c r="E270" s="232">
        <v>7.8</v>
      </c>
      <c r="F270" s="233"/>
      <c r="G270" s="234">
        <f>ROUND(E270*F270,2)</f>
        <v>0</v>
      </c>
      <c r="H270" s="233"/>
      <c r="I270" s="234">
        <f>ROUND(E270*H270,2)</f>
        <v>0</v>
      </c>
      <c r="J270" s="233"/>
      <c r="K270" s="234">
        <f>ROUND(E270*J270,2)</f>
        <v>0</v>
      </c>
      <c r="L270" s="234">
        <v>21</v>
      </c>
      <c r="M270" s="234">
        <f>G270*(1+L270/100)</f>
        <v>0</v>
      </c>
      <c r="N270" s="234">
        <v>3.1700000000000001E-3</v>
      </c>
      <c r="O270" s="234">
        <f>ROUND(E270*N270,2)</f>
        <v>0.02</v>
      </c>
      <c r="P270" s="234">
        <v>0</v>
      </c>
      <c r="Q270" s="234">
        <f>ROUND(E270*P270,2)</f>
        <v>0</v>
      </c>
      <c r="R270" s="234" t="s">
        <v>419</v>
      </c>
      <c r="S270" s="234" t="s">
        <v>121</v>
      </c>
      <c r="T270" s="235" t="s">
        <v>122</v>
      </c>
      <c r="U270" s="216">
        <v>0.219</v>
      </c>
      <c r="V270" s="216">
        <f>ROUND(E270*U270,2)</f>
        <v>1.71</v>
      </c>
      <c r="W270" s="216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123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outlineLevel="1" x14ac:dyDescent="0.2">
      <c r="A271" s="213"/>
      <c r="B271" s="214"/>
      <c r="C271" s="253" t="s">
        <v>427</v>
      </c>
      <c r="D271" s="218"/>
      <c r="E271" s="219">
        <v>7.8</v>
      </c>
      <c r="F271" s="216"/>
      <c r="G271" s="216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127</v>
      </c>
      <c r="AH271" s="206">
        <v>0</v>
      </c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ht="22.5" outlineLevel="1" x14ac:dyDescent="0.2">
      <c r="A272" s="229">
        <v>57</v>
      </c>
      <c r="B272" s="230" t="s">
        <v>428</v>
      </c>
      <c r="C272" s="251" t="s">
        <v>429</v>
      </c>
      <c r="D272" s="231" t="s">
        <v>305</v>
      </c>
      <c r="E272" s="232">
        <v>33.14</v>
      </c>
      <c r="F272" s="233"/>
      <c r="G272" s="234">
        <f>ROUND(E272*F272,2)</f>
        <v>0</v>
      </c>
      <c r="H272" s="233"/>
      <c r="I272" s="234">
        <f>ROUND(E272*H272,2)</f>
        <v>0</v>
      </c>
      <c r="J272" s="233"/>
      <c r="K272" s="234">
        <f>ROUND(E272*J272,2)</f>
        <v>0</v>
      </c>
      <c r="L272" s="234">
        <v>21</v>
      </c>
      <c r="M272" s="234">
        <f>G272*(1+L272/100)</f>
        <v>0</v>
      </c>
      <c r="N272" s="234">
        <v>2.3999999999999998E-3</v>
      </c>
      <c r="O272" s="234">
        <f>ROUND(E272*N272,2)</f>
        <v>0.08</v>
      </c>
      <c r="P272" s="234">
        <v>0</v>
      </c>
      <c r="Q272" s="234">
        <f>ROUND(E272*P272,2)</f>
        <v>0</v>
      </c>
      <c r="R272" s="234" t="s">
        <v>419</v>
      </c>
      <c r="S272" s="234" t="s">
        <v>121</v>
      </c>
      <c r="T272" s="235" t="s">
        <v>122</v>
      </c>
      <c r="U272" s="216">
        <v>0.26</v>
      </c>
      <c r="V272" s="216">
        <f>ROUND(E272*U272,2)</f>
        <v>8.6199999999999992</v>
      </c>
      <c r="W272" s="216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123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13"/>
      <c r="B273" s="214"/>
      <c r="C273" s="252" t="s">
        <v>430</v>
      </c>
      <c r="D273" s="236"/>
      <c r="E273" s="236"/>
      <c r="F273" s="236"/>
      <c r="G273" s="236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125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13"/>
      <c r="B274" s="214"/>
      <c r="C274" s="253" t="s">
        <v>431</v>
      </c>
      <c r="D274" s="218"/>
      <c r="E274" s="219">
        <v>33.14</v>
      </c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127</v>
      </c>
      <c r="AH274" s="206">
        <v>0</v>
      </c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ht="22.5" outlineLevel="1" x14ac:dyDescent="0.2">
      <c r="A275" s="239">
        <v>58</v>
      </c>
      <c r="B275" s="240" t="s">
        <v>432</v>
      </c>
      <c r="C275" s="256" t="s">
        <v>433</v>
      </c>
      <c r="D275" s="241" t="s">
        <v>310</v>
      </c>
      <c r="E275" s="242">
        <v>3</v>
      </c>
      <c r="F275" s="243"/>
      <c r="G275" s="244">
        <f>ROUND(E275*F275,2)</f>
        <v>0</v>
      </c>
      <c r="H275" s="243"/>
      <c r="I275" s="244">
        <f>ROUND(E275*H275,2)</f>
        <v>0</v>
      </c>
      <c r="J275" s="243"/>
      <c r="K275" s="244">
        <f>ROUND(E275*J275,2)</f>
        <v>0</v>
      </c>
      <c r="L275" s="244">
        <v>21</v>
      </c>
      <c r="M275" s="244">
        <f>G275*(1+L275/100)</f>
        <v>0</v>
      </c>
      <c r="N275" s="244">
        <v>4.0000000000000002E-4</v>
      </c>
      <c r="O275" s="244">
        <f>ROUND(E275*N275,2)</f>
        <v>0</v>
      </c>
      <c r="P275" s="244">
        <v>0</v>
      </c>
      <c r="Q275" s="244">
        <f>ROUND(E275*P275,2)</f>
        <v>0</v>
      </c>
      <c r="R275" s="244" t="s">
        <v>419</v>
      </c>
      <c r="S275" s="244" t="s">
        <v>121</v>
      </c>
      <c r="T275" s="245" t="s">
        <v>122</v>
      </c>
      <c r="U275" s="216">
        <v>0.41</v>
      </c>
      <c r="V275" s="216">
        <f>ROUND(E275*U275,2)</f>
        <v>1.23</v>
      </c>
      <c r="W275" s="216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123</v>
      </c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29">
        <v>59</v>
      </c>
      <c r="B276" s="230" t="s">
        <v>434</v>
      </c>
      <c r="C276" s="251" t="s">
        <v>435</v>
      </c>
      <c r="D276" s="231" t="s">
        <v>305</v>
      </c>
      <c r="E276" s="232">
        <v>30.86</v>
      </c>
      <c r="F276" s="233"/>
      <c r="G276" s="234">
        <f>ROUND(E276*F276,2)</f>
        <v>0</v>
      </c>
      <c r="H276" s="233"/>
      <c r="I276" s="234">
        <f>ROUND(E276*H276,2)</f>
        <v>0</v>
      </c>
      <c r="J276" s="233"/>
      <c r="K276" s="234">
        <f>ROUND(E276*J276,2)</f>
        <v>0</v>
      </c>
      <c r="L276" s="234">
        <v>21</v>
      </c>
      <c r="M276" s="234">
        <f>G276*(1+L276/100)</f>
        <v>0</v>
      </c>
      <c r="N276" s="234">
        <v>1.3699999999999999E-3</v>
      </c>
      <c r="O276" s="234">
        <f>ROUND(E276*N276,2)</f>
        <v>0.04</v>
      </c>
      <c r="P276" s="234">
        <v>0</v>
      </c>
      <c r="Q276" s="234">
        <f>ROUND(E276*P276,2)</f>
        <v>0</v>
      </c>
      <c r="R276" s="234" t="s">
        <v>419</v>
      </c>
      <c r="S276" s="234" t="s">
        <v>121</v>
      </c>
      <c r="T276" s="235" t="s">
        <v>122</v>
      </c>
      <c r="U276" s="216">
        <v>0.24</v>
      </c>
      <c r="V276" s="216">
        <f>ROUND(E276*U276,2)</f>
        <v>7.41</v>
      </c>
      <c r="W276" s="216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123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13"/>
      <c r="B277" s="214"/>
      <c r="C277" s="253" t="s">
        <v>436</v>
      </c>
      <c r="D277" s="218"/>
      <c r="E277" s="219">
        <v>30.86</v>
      </c>
      <c r="F277" s="216"/>
      <c r="G277" s="216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127</v>
      </c>
      <c r="AH277" s="206">
        <v>0</v>
      </c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13">
        <v>60</v>
      </c>
      <c r="B278" s="214" t="s">
        <v>437</v>
      </c>
      <c r="C278" s="257" t="s">
        <v>438</v>
      </c>
      <c r="D278" s="215" t="s">
        <v>0</v>
      </c>
      <c r="E278" s="246"/>
      <c r="F278" s="217"/>
      <c r="G278" s="216">
        <f>ROUND(E278*F278,2)</f>
        <v>0</v>
      </c>
      <c r="H278" s="217"/>
      <c r="I278" s="216">
        <f>ROUND(E278*H278,2)</f>
        <v>0</v>
      </c>
      <c r="J278" s="217"/>
      <c r="K278" s="216">
        <f>ROUND(E278*J278,2)</f>
        <v>0</v>
      </c>
      <c r="L278" s="216">
        <v>21</v>
      </c>
      <c r="M278" s="216">
        <f>G278*(1+L278/100)</f>
        <v>0</v>
      </c>
      <c r="N278" s="216">
        <v>0</v>
      </c>
      <c r="O278" s="216">
        <f>ROUND(E278*N278,2)</f>
        <v>0</v>
      </c>
      <c r="P278" s="216">
        <v>0</v>
      </c>
      <c r="Q278" s="216">
        <f>ROUND(E278*P278,2)</f>
        <v>0</v>
      </c>
      <c r="R278" s="216" t="s">
        <v>419</v>
      </c>
      <c r="S278" s="216" t="s">
        <v>121</v>
      </c>
      <c r="T278" s="216" t="s">
        <v>122</v>
      </c>
      <c r="U278" s="216">
        <v>0</v>
      </c>
      <c r="V278" s="216">
        <f>ROUND(E278*U278,2)</f>
        <v>0</v>
      </c>
      <c r="W278" s="21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342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">
      <c r="A279" s="213"/>
      <c r="B279" s="214"/>
      <c r="C279" s="258" t="s">
        <v>350</v>
      </c>
      <c r="D279" s="247"/>
      <c r="E279" s="247"/>
      <c r="F279" s="247"/>
      <c r="G279" s="247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125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x14ac:dyDescent="0.2">
      <c r="A280" s="223" t="s">
        <v>115</v>
      </c>
      <c r="B280" s="224" t="s">
        <v>82</v>
      </c>
      <c r="C280" s="250" t="s">
        <v>83</v>
      </c>
      <c r="D280" s="225"/>
      <c r="E280" s="226"/>
      <c r="F280" s="227"/>
      <c r="G280" s="227">
        <f>SUMIF(AG281:AG287,"&lt;&gt;NOR",G281:G287)</f>
        <v>0</v>
      </c>
      <c r="H280" s="227"/>
      <c r="I280" s="227">
        <f>SUM(I281:I287)</f>
        <v>0</v>
      </c>
      <c r="J280" s="227"/>
      <c r="K280" s="227">
        <f>SUM(K281:K287)</f>
        <v>0</v>
      </c>
      <c r="L280" s="227"/>
      <c r="M280" s="227">
        <f>SUM(M281:M287)</f>
        <v>0</v>
      </c>
      <c r="N280" s="227"/>
      <c r="O280" s="227">
        <f>SUM(O281:O287)</f>
        <v>0</v>
      </c>
      <c r="P280" s="227"/>
      <c r="Q280" s="227">
        <f>SUM(Q281:Q287)</f>
        <v>0</v>
      </c>
      <c r="R280" s="227"/>
      <c r="S280" s="227"/>
      <c r="T280" s="228"/>
      <c r="U280" s="222"/>
      <c r="V280" s="222">
        <f>SUM(V281:V287)</f>
        <v>0</v>
      </c>
      <c r="W280" s="222"/>
      <c r="AG280" t="s">
        <v>116</v>
      </c>
    </row>
    <row r="281" spans="1:60" outlineLevel="1" x14ac:dyDescent="0.2">
      <c r="A281" s="229">
        <v>61</v>
      </c>
      <c r="B281" s="230" t="s">
        <v>439</v>
      </c>
      <c r="C281" s="251" t="s">
        <v>440</v>
      </c>
      <c r="D281" s="231" t="s">
        <v>305</v>
      </c>
      <c r="E281" s="232">
        <v>110</v>
      </c>
      <c r="F281" s="233"/>
      <c r="G281" s="234">
        <f>ROUND(E281*F281,2)</f>
        <v>0</v>
      </c>
      <c r="H281" s="233"/>
      <c r="I281" s="234">
        <f>ROUND(E281*H281,2)</f>
        <v>0</v>
      </c>
      <c r="J281" s="233"/>
      <c r="K281" s="234">
        <f>ROUND(E281*J281,2)</f>
        <v>0</v>
      </c>
      <c r="L281" s="234">
        <v>21</v>
      </c>
      <c r="M281" s="234">
        <f>G281*(1+L281/100)</f>
        <v>0</v>
      </c>
      <c r="N281" s="234">
        <v>0</v>
      </c>
      <c r="O281" s="234">
        <f>ROUND(E281*N281,2)</f>
        <v>0</v>
      </c>
      <c r="P281" s="234">
        <v>0</v>
      </c>
      <c r="Q281" s="234">
        <f>ROUND(E281*P281,2)</f>
        <v>0</v>
      </c>
      <c r="R281" s="234"/>
      <c r="S281" s="234" t="s">
        <v>202</v>
      </c>
      <c r="T281" s="235" t="s">
        <v>441</v>
      </c>
      <c r="U281" s="216">
        <v>0</v>
      </c>
      <c r="V281" s="216">
        <f>ROUND(E281*U281,2)</f>
        <v>0</v>
      </c>
      <c r="W281" s="216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123</v>
      </c>
      <c r="AH281" s="206"/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13"/>
      <c r="B282" s="214"/>
      <c r="C282" s="253" t="s">
        <v>442</v>
      </c>
      <c r="D282" s="218"/>
      <c r="E282" s="219">
        <v>99</v>
      </c>
      <c r="F282" s="216"/>
      <c r="G282" s="216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127</v>
      </c>
      <c r="AH282" s="206">
        <v>0</v>
      </c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 x14ac:dyDescent="0.2">
      <c r="A283" s="213"/>
      <c r="B283" s="214"/>
      <c r="C283" s="253" t="s">
        <v>443</v>
      </c>
      <c r="D283" s="218"/>
      <c r="E283" s="219">
        <v>11</v>
      </c>
      <c r="F283" s="216"/>
      <c r="G283" s="216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127</v>
      </c>
      <c r="AH283" s="206">
        <v>0</v>
      </c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 x14ac:dyDescent="0.2">
      <c r="A284" s="229">
        <v>62</v>
      </c>
      <c r="B284" s="230" t="s">
        <v>444</v>
      </c>
      <c r="C284" s="251" t="s">
        <v>445</v>
      </c>
      <c r="D284" s="231" t="s">
        <v>305</v>
      </c>
      <c r="E284" s="232">
        <v>24</v>
      </c>
      <c r="F284" s="233"/>
      <c r="G284" s="234">
        <f>ROUND(E284*F284,2)</f>
        <v>0</v>
      </c>
      <c r="H284" s="233"/>
      <c r="I284" s="234">
        <f>ROUND(E284*H284,2)</f>
        <v>0</v>
      </c>
      <c r="J284" s="233"/>
      <c r="K284" s="234">
        <f>ROUND(E284*J284,2)</f>
        <v>0</v>
      </c>
      <c r="L284" s="234">
        <v>21</v>
      </c>
      <c r="M284" s="234">
        <f>G284*(1+L284/100)</f>
        <v>0</v>
      </c>
      <c r="N284" s="234">
        <v>0</v>
      </c>
      <c r="O284" s="234">
        <f>ROUND(E284*N284,2)</f>
        <v>0</v>
      </c>
      <c r="P284" s="234">
        <v>0</v>
      </c>
      <c r="Q284" s="234">
        <f>ROUND(E284*P284,2)</f>
        <v>0</v>
      </c>
      <c r="R284" s="234"/>
      <c r="S284" s="234" t="s">
        <v>202</v>
      </c>
      <c r="T284" s="235" t="s">
        <v>441</v>
      </c>
      <c r="U284" s="216">
        <v>0</v>
      </c>
      <c r="V284" s="216">
        <f>ROUND(E284*U284,2)</f>
        <v>0</v>
      </c>
      <c r="W284" s="216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123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outlineLevel="1" x14ac:dyDescent="0.2">
      <c r="A285" s="213"/>
      <c r="B285" s="214"/>
      <c r="C285" s="253" t="s">
        <v>446</v>
      </c>
      <c r="D285" s="218"/>
      <c r="E285" s="219">
        <v>24</v>
      </c>
      <c r="F285" s="216"/>
      <c r="G285" s="216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127</v>
      </c>
      <c r="AH285" s="206">
        <v>0</v>
      </c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13">
        <v>63</v>
      </c>
      <c r="B286" s="214" t="s">
        <v>447</v>
      </c>
      <c r="C286" s="257" t="s">
        <v>448</v>
      </c>
      <c r="D286" s="215" t="s">
        <v>0</v>
      </c>
      <c r="E286" s="246"/>
      <c r="F286" s="217"/>
      <c r="G286" s="216">
        <f>ROUND(E286*F286,2)</f>
        <v>0</v>
      </c>
      <c r="H286" s="217"/>
      <c r="I286" s="216">
        <f>ROUND(E286*H286,2)</f>
        <v>0</v>
      </c>
      <c r="J286" s="217"/>
      <c r="K286" s="216">
        <f>ROUND(E286*J286,2)</f>
        <v>0</v>
      </c>
      <c r="L286" s="216">
        <v>21</v>
      </c>
      <c r="M286" s="216">
        <f>G286*(1+L286/100)</f>
        <v>0</v>
      </c>
      <c r="N286" s="216">
        <v>0</v>
      </c>
      <c r="O286" s="216">
        <f>ROUND(E286*N286,2)</f>
        <v>0</v>
      </c>
      <c r="P286" s="216">
        <v>0</v>
      </c>
      <c r="Q286" s="216">
        <f>ROUND(E286*P286,2)</f>
        <v>0</v>
      </c>
      <c r="R286" s="216" t="s">
        <v>449</v>
      </c>
      <c r="S286" s="216" t="s">
        <v>121</v>
      </c>
      <c r="T286" s="216" t="s">
        <v>122</v>
      </c>
      <c r="U286" s="216">
        <v>0</v>
      </c>
      <c r="V286" s="216">
        <f>ROUND(E286*U286,2)</f>
        <v>0</v>
      </c>
      <c r="W286" s="216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342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13"/>
      <c r="B287" s="214"/>
      <c r="C287" s="258" t="s">
        <v>350</v>
      </c>
      <c r="D287" s="247"/>
      <c r="E287" s="247"/>
      <c r="F287" s="247"/>
      <c r="G287" s="247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125</v>
      </c>
      <c r="AH287" s="206"/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x14ac:dyDescent="0.2">
      <c r="A288" s="223" t="s">
        <v>115</v>
      </c>
      <c r="B288" s="224" t="s">
        <v>84</v>
      </c>
      <c r="C288" s="250" t="s">
        <v>85</v>
      </c>
      <c r="D288" s="225"/>
      <c r="E288" s="226"/>
      <c r="F288" s="227"/>
      <c r="G288" s="227">
        <f>SUMIF(AG289:AG305,"&lt;&gt;NOR",G289:G305)</f>
        <v>0</v>
      </c>
      <c r="H288" s="227"/>
      <c r="I288" s="227">
        <f>SUM(I289:I305)</f>
        <v>0</v>
      </c>
      <c r="J288" s="227"/>
      <c r="K288" s="227">
        <f>SUM(K289:K305)</f>
        <v>0</v>
      </c>
      <c r="L288" s="227"/>
      <c r="M288" s="227">
        <f>SUM(M289:M305)</f>
        <v>0</v>
      </c>
      <c r="N288" s="227"/>
      <c r="O288" s="227">
        <f>SUM(O289:O305)</f>
        <v>0.26</v>
      </c>
      <c r="P288" s="227"/>
      <c r="Q288" s="227">
        <f>SUM(Q289:Q305)</f>
        <v>0</v>
      </c>
      <c r="R288" s="227"/>
      <c r="S288" s="227"/>
      <c r="T288" s="228"/>
      <c r="U288" s="222"/>
      <c r="V288" s="222">
        <f>SUM(V289:V305)</f>
        <v>66.510000000000005</v>
      </c>
      <c r="W288" s="222"/>
      <c r="AG288" t="s">
        <v>116</v>
      </c>
    </row>
    <row r="289" spans="1:60" outlineLevel="1" x14ac:dyDescent="0.2">
      <c r="A289" s="229">
        <v>64</v>
      </c>
      <c r="B289" s="230" t="s">
        <v>450</v>
      </c>
      <c r="C289" s="251" t="s">
        <v>451</v>
      </c>
      <c r="D289" s="231" t="s">
        <v>119</v>
      </c>
      <c r="E289" s="232">
        <v>540.71400000000006</v>
      </c>
      <c r="F289" s="233"/>
      <c r="G289" s="234">
        <f>ROUND(E289*F289,2)</f>
        <v>0</v>
      </c>
      <c r="H289" s="233"/>
      <c r="I289" s="234">
        <f>ROUND(E289*H289,2)</f>
        <v>0</v>
      </c>
      <c r="J289" s="233"/>
      <c r="K289" s="234">
        <f>ROUND(E289*J289,2)</f>
        <v>0</v>
      </c>
      <c r="L289" s="234">
        <v>21</v>
      </c>
      <c r="M289" s="234">
        <f>G289*(1+L289/100)</f>
        <v>0</v>
      </c>
      <c r="N289" s="234">
        <v>4.8999999999999998E-4</v>
      </c>
      <c r="O289" s="234">
        <f>ROUND(E289*N289,2)</f>
        <v>0.26</v>
      </c>
      <c r="P289" s="234">
        <v>0</v>
      </c>
      <c r="Q289" s="234">
        <f>ROUND(E289*P289,2)</f>
        <v>0</v>
      </c>
      <c r="R289" s="234" t="s">
        <v>452</v>
      </c>
      <c r="S289" s="234" t="s">
        <v>121</v>
      </c>
      <c r="T289" s="235" t="s">
        <v>122</v>
      </c>
      <c r="U289" s="216">
        <v>0.123</v>
      </c>
      <c r="V289" s="216">
        <f>ROUND(E289*U289,2)</f>
        <v>66.510000000000005</v>
      </c>
      <c r="W289" s="216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123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13"/>
      <c r="B290" s="214"/>
      <c r="C290" s="252" t="s">
        <v>453</v>
      </c>
      <c r="D290" s="236"/>
      <c r="E290" s="236"/>
      <c r="F290" s="236"/>
      <c r="G290" s="236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125</v>
      </c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13"/>
      <c r="B291" s="214"/>
      <c r="C291" s="253" t="s">
        <v>454</v>
      </c>
      <c r="D291" s="218"/>
      <c r="E291" s="219">
        <v>19.8</v>
      </c>
      <c r="F291" s="216"/>
      <c r="G291" s="216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127</v>
      </c>
      <c r="AH291" s="206">
        <v>0</v>
      </c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 x14ac:dyDescent="0.2">
      <c r="A292" s="213"/>
      <c r="B292" s="214"/>
      <c r="C292" s="253" t="s">
        <v>455</v>
      </c>
      <c r="D292" s="218"/>
      <c r="E292" s="219">
        <v>27.72</v>
      </c>
      <c r="F292" s="216"/>
      <c r="G292" s="216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127</v>
      </c>
      <c r="AH292" s="206">
        <v>0</v>
      </c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13"/>
      <c r="B293" s="214"/>
      <c r="C293" s="253" t="s">
        <v>456</v>
      </c>
      <c r="D293" s="218"/>
      <c r="E293" s="219">
        <v>16.64</v>
      </c>
      <c r="F293" s="216"/>
      <c r="G293" s="216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127</v>
      </c>
      <c r="AH293" s="206">
        <v>0</v>
      </c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 x14ac:dyDescent="0.2">
      <c r="A294" s="213"/>
      <c r="B294" s="214"/>
      <c r="C294" s="253" t="s">
        <v>457</v>
      </c>
      <c r="D294" s="218"/>
      <c r="E294" s="219">
        <v>26.24</v>
      </c>
      <c r="F294" s="216"/>
      <c r="G294" s="216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127</v>
      </c>
      <c r="AH294" s="206">
        <v>0</v>
      </c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 x14ac:dyDescent="0.2">
      <c r="A295" s="213"/>
      <c r="B295" s="214"/>
      <c r="C295" s="253" t="s">
        <v>458</v>
      </c>
      <c r="D295" s="218"/>
      <c r="E295" s="219">
        <v>66.56</v>
      </c>
      <c r="F295" s="216"/>
      <c r="G295" s="216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127</v>
      </c>
      <c r="AH295" s="206">
        <v>0</v>
      </c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outlineLevel="1" x14ac:dyDescent="0.2">
      <c r="A296" s="213"/>
      <c r="B296" s="214"/>
      <c r="C296" s="253" t="s">
        <v>459</v>
      </c>
      <c r="D296" s="218"/>
      <c r="E296" s="219">
        <v>21.12</v>
      </c>
      <c r="F296" s="216"/>
      <c r="G296" s="216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127</v>
      </c>
      <c r="AH296" s="206">
        <v>0</v>
      </c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13"/>
      <c r="B297" s="214"/>
      <c r="C297" s="253" t="s">
        <v>460</v>
      </c>
      <c r="D297" s="218"/>
      <c r="E297" s="219">
        <v>21.84</v>
      </c>
      <c r="F297" s="216"/>
      <c r="G297" s="216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127</v>
      </c>
      <c r="AH297" s="206">
        <v>0</v>
      </c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outlineLevel="1" x14ac:dyDescent="0.2">
      <c r="A298" s="213"/>
      <c r="B298" s="214"/>
      <c r="C298" s="253" t="s">
        <v>461</v>
      </c>
      <c r="D298" s="218"/>
      <c r="E298" s="219">
        <v>124.32</v>
      </c>
      <c r="F298" s="216"/>
      <c r="G298" s="216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127</v>
      </c>
      <c r="AH298" s="206">
        <v>0</v>
      </c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13"/>
      <c r="B299" s="214"/>
      <c r="C299" s="253" t="s">
        <v>462</v>
      </c>
      <c r="D299" s="218"/>
      <c r="E299" s="219">
        <v>20.16</v>
      </c>
      <c r="F299" s="216"/>
      <c r="G299" s="216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127</v>
      </c>
      <c r="AH299" s="206">
        <v>0</v>
      </c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outlineLevel="1" x14ac:dyDescent="0.2">
      <c r="A300" s="213"/>
      <c r="B300" s="214"/>
      <c r="C300" s="253" t="s">
        <v>463</v>
      </c>
      <c r="D300" s="218"/>
      <c r="E300" s="219">
        <v>5.04</v>
      </c>
      <c r="F300" s="216"/>
      <c r="G300" s="216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127</v>
      </c>
      <c r="AH300" s="206">
        <v>0</v>
      </c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13"/>
      <c r="B301" s="214"/>
      <c r="C301" s="253" t="s">
        <v>464</v>
      </c>
      <c r="D301" s="218"/>
      <c r="E301" s="219">
        <v>4.68</v>
      </c>
      <c r="F301" s="216"/>
      <c r="G301" s="216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127</v>
      </c>
      <c r="AH301" s="206">
        <v>0</v>
      </c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 x14ac:dyDescent="0.2">
      <c r="A302" s="213"/>
      <c r="B302" s="214"/>
      <c r="C302" s="253" t="s">
        <v>465</v>
      </c>
      <c r="D302" s="218"/>
      <c r="E302" s="219"/>
      <c r="F302" s="216"/>
      <c r="G302" s="216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127</v>
      </c>
      <c r="AH302" s="206">
        <v>0</v>
      </c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13"/>
      <c r="B303" s="214"/>
      <c r="C303" s="253" t="s">
        <v>466</v>
      </c>
      <c r="D303" s="218"/>
      <c r="E303" s="219">
        <v>179.559</v>
      </c>
      <c r="F303" s="216"/>
      <c r="G303" s="216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127</v>
      </c>
      <c r="AH303" s="206">
        <v>5</v>
      </c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13"/>
      <c r="B304" s="214"/>
      <c r="C304" s="253" t="s">
        <v>467</v>
      </c>
      <c r="D304" s="218"/>
      <c r="E304" s="219"/>
      <c r="F304" s="216"/>
      <c r="G304" s="216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127</v>
      </c>
      <c r="AH304" s="206">
        <v>0</v>
      </c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outlineLevel="1" x14ac:dyDescent="0.2">
      <c r="A305" s="213"/>
      <c r="B305" s="214"/>
      <c r="C305" s="253" t="s">
        <v>468</v>
      </c>
      <c r="D305" s="218"/>
      <c r="E305" s="219">
        <v>7.0350000000000001</v>
      </c>
      <c r="F305" s="216"/>
      <c r="G305" s="216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 t="s">
        <v>127</v>
      </c>
      <c r="AH305" s="206">
        <v>5</v>
      </c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  <c r="BH305" s="206"/>
    </row>
    <row r="306" spans="1:60" x14ac:dyDescent="0.2">
      <c r="A306" s="223" t="s">
        <v>115</v>
      </c>
      <c r="B306" s="224" t="s">
        <v>86</v>
      </c>
      <c r="C306" s="250" t="s">
        <v>87</v>
      </c>
      <c r="D306" s="225"/>
      <c r="E306" s="226"/>
      <c r="F306" s="227"/>
      <c r="G306" s="227">
        <f>SUMIF(AG307:AG307,"&lt;&gt;NOR",G307:G307)</f>
        <v>0</v>
      </c>
      <c r="H306" s="227"/>
      <c r="I306" s="227">
        <f>SUM(I307:I307)</f>
        <v>0</v>
      </c>
      <c r="J306" s="227"/>
      <c r="K306" s="227">
        <f>SUM(K307:K307)</f>
        <v>0</v>
      </c>
      <c r="L306" s="227"/>
      <c r="M306" s="227">
        <f>SUM(M307:M307)</f>
        <v>0</v>
      </c>
      <c r="N306" s="227"/>
      <c r="O306" s="227">
        <f>SUM(O307:O307)</f>
        <v>0</v>
      </c>
      <c r="P306" s="227"/>
      <c r="Q306" s="227">
        <f>SUM(Q307:Q307)</f>
        <v>0</v>
      </c>
      <c r="R306" s="227"/>
      <c r="S306" s="227"/>
      <c r="T306" s="228"/>
      <c r="U306" s="222"/>
      <c r="V306" s="222">
        <f>SUM(V307:V307)</f>
        <v>0</v>
      </c>
      <c r="W306" s="222"/>
      <c r="AG306" t="s">
        <v>116</v>
      </c>
    </row>
    <row r="307" spans="1:60" outlineLevel="1" x14ac:dyDescent="0.2">
      <c r="A307" s="239">
        <v>65</v>
      </c>
      <c r="B307" s="240" t="s">
        <v>469</v>
      </c>
      <c r="C307" s="256" t="s">
        <v>470</v>
      </c>
      <c r="D307" s="241" t="s">
        <v>471</v>
      </c>
      <c r="E307" s="242">
        <v>1</v>
      </c>
      <c r="F307" s="243"/>
      <c r="G307" s="244">
        <f>ROUND(E307*F307,2)</f>
        <v>0</v>
      </c>
      <c r="H307" s="243"/>
      <c r="I307" s="244">
        <f>ROUND(E307*H307,2)</f>
        <v>0</v>
      </c>
      <c r="J307" s="243"/>
      <c r="K307" s="244">
        <f>ROUND(E307*J307,2)</f>
        <v>0</v>
      </c>
      <c r="L307" s="244">
        <v>21</v>
      </c>
      <c r="M307" s="244">
        <f>G307*(1+L307/100)</f>
        <v>0</v>
      </c>
      <c r="N307" s="244">
        <v>0</v>
      </c>
      <c r="O307" s="244">
        <f>ROUND(E307*N307,2)</f>
        <v>0</v>
      </c>
      <c r="P307" s="244">
        <v>0</v>
      </c>
      <c r="Q307" s="244">
        <f>ROUND(E307*P307,2)</f>
        <v>0</v>
      </c>
      <c r="R307" s="244"/>
      <c r="S307" s="244" t="s">
        <v>202</v>
      </c>
      <c r="T307" s="245" t="s">
        <v>441</v>
      </c>
      <c r="U307" s="216">
        <v>0</v>
      </c>
      <c r="V307" s="216">
        <f>ROUND(E307*U307,2)</f>
        <v>0</v>
      </c>
      <c r="W307" s="216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123</v>
      </c>
      <c r="AH307" s="206"/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x14ac:dyDescent="0.2">
      <c r="A308" s="223" t="s">
        <v>115</v>
      </c>
      <c r="B308" s="224" t="s">
        <v>88</v>
      </c>
      <c r="C308" s="250" t="s">
        <v>27</v>
      </c>
      <c r="D308" s="225"/>
      <c r="E308" s="226"/>
      <c r="F308" s="227"/>
      <c r="G308" s="227">
        <f>SUMIF(AG309:AG314,"&lt;&gt;NOR",G309:G314)</f>
        <v>0</v>
      </c>
      <c r="H308" s="227"/>
      <c r="I308" s="227">
        <f>SUM(I309:I314)</f>
        <v>0</v>
      </c>
      <c r="J308" s="227"/>
      <c r="K308" s="227">
        <f>SUM(K309:K314)</f>
        <v>0</v>
      </c>
      <c r="L308" s="227"/>
      <c r="M308" s="227">
        <f>SUM(M309:M314)</f>
        <v>0</v>
      </c>
      <c r="N308" s="227"/>
      <c r="O308" s="227">
        <f>SUM(O309:O314)</f>
        <v>0</v>
      </c>
      <c r="P308" s="227"/>
      <c r="Q308" s="227">
        <f>SUM(Q309:Q314)</f>
        <v>0</v>
      </c>
      <c r="R308" s="227"/>
      <c r="S308" s="227"/>
      <c r="T308" s="228"/>
      <c r="U308" s="222"/>
      <c r="V308" s="222">
        <f>SUM(V309:V314)</f>
        <v>0</v>
      </c>
      <c r="W308" s="222"/>
      <c r="AG308" t="s">
        <v>116</v>
      </c>
    </row>
    <row r="309" spans="1:60" outlineLevel="1" x14ac:dyDescent="0.2">
      <c r="A309" s="239">
        <v>66</v>
      </c>
      <c r="B309" s="240" t="s">
        <v>472</v>
      </c>
      <c r="C309" s="256" t="s">
        <v>473</v>
      </c>
      <c r="D309" s="241" t="s">
        <v>474</v>
      </c>
      <c r="E309" s="242">
        <v>1</v>
      </c>
      <c r="F309" s="243"/>
      <c r="G309" s="244">
        <f>ROUND(E309*F309,2)</f>
        <v>0</v>
      </c>
      <c r="H309" s="243"/>
      <c r="I309" s="244">
        <f>ROUND(E309*H309,2)</f>
        <v>0</v>
      </c>
      <c r="J309" s="243"/>
      <c r="K309" s="244">
        <f>ROUND(E309*J309,2)</f>
        <v>0</v>
      </c>
      <c r="L309" s="244">
        <v>21</v>
      </c>
      <c r="M309" s="244">
        <f>G309*(1+L309/100)</f>
        <v>0</v>
      </c>
      <c r="N309" s="244">
        <v>0</v>
      </c>
      <c r="O309" s="244">
        <f>ROUND(E309*N309,2)</f>
        <v>0</v>
      </c>
      <c r="P309" s="244">
        <v>0</v>
      </c>
      <c r="Q309" s="244">
        <f>ROUND(E309*P309,2)</f>
        <v>0</v>
      </c>
      <c r="R309" s="244"/>
      <c r="S309" s="244" t="s">
        <v>121</v>
      </c>
      <c r="T309" s="245" t="s">
        <v>334</v>
      </c>
      <c r="U309" s="216">
        <v>0</v>
      </c>
      <c r="V309" s="216">
        <f>ROUND(E309*U309,2)</f>
        <v>0</v>
      </c>
      <c r="W309" s="216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475</v>
      </c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39">
        <v>67</v>
      </c>
      <c r="B310" s="240" t="s">
        <v>476</v>
      </c>
      <c r="C310" s="256" t="s">
        <v>477</v>
      </c>
      <c r="D310" s="241" t="s">
        <v>474</v>
      </c>
      <c r="E310" s="242">
        <v>1</v>
      </c>
      <c r="F310" s="243"/>
      <c r="G310" s="244">
        <f>ROUND(E310*F310,2)</f>
        <v>0</v>
      </c>
      <c r="H310" s="243"/>
      <c r="I310" s="244">
        <f>ROUND(E310*H310,2)</f>
        <v>0</v>
      </c>
      <c r="J310" s="243"/>
      <c r="K310" s="244">
        <f>ROUND(E310*J310,2)</f>
        <v>0</v>
      </c>
      <c r="L310" s="244">
        <v>21</v>
      </c>
      <c r="M310" s="244">
        <f>G310*(1+L310/100)</f>
        <v>0</v>
      </c>
      <c r="N310" s="244">
        <v>0</v>
      </c>
      <c r="O310" s="244">
        <f>ROUND(E310*N310,2)</f>
        <v>0</v>
      </c>
      <c r="P310" s="244">
        <v>0</v>
      </c>
      <c r="Q310" s="244">
        <f>ROUND(E310*P310,2)</f>
        <v>0</v>
      </c>
      <c r="R310" s="244"/>
      <c r="S310" s="244" t="s">
        <v>121</v>
      </c>
      <c r="T310" s="245" t="s">
        <v>334</v>
      </c>
      <c r="U310" s="216">
        <v>0</v>
      </c>
      <c r="V310" s="216">
        <f>ROUND(E310*U310,2)</f>
        <v>0</v>
      </c>
      <c r="W310" s="216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475</v>
      </c>
      <c r="AH310" s="206"/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outlineLevel="1" x14ac:dyDescent="0.2">
      <c r="A311" s="239">
        <v>68</v>
      </c>
      <c r="B311" s="240" t="s">
        <v>478</v>
      </c>
      <c r="C311" s="256" t="s">
        <v>479</v>
      </c>
      <c r="D311" s="241" t="s">
        <v>474</v>
      </c>
      <c r="E311" s="242">
        <v>1</v>
      </c>
      <c r="F311" s="243"/>
      <c r="G311" s="244">
        <f>ROUND(E311*F311,2)</f>
        <v>0</v>
      </c>
      <c r="H311" s="243"/>
      <c r="I311" s="244">
        <f>ROUND(E311*H311,2)</f>
        <v>0</v>
      </c>
      <c r="J311" s="243"/>
      <c r="K311" s="244">
        <f>ROUND(E311*J311,2)</f>
        <v>0</v>
      </c>
      <c r="L311" s="244">
        <v>21</v>
      </c>
      <c r="M311" s="244">
        <f>G311*(1+L311/100)</f>
        <v>0</v>
      </c>
      <c r="N311" s="244">
        <v>0</v>
      </c>
      <c r="O311" s="244">
        <f>ROUND(E311*N311,2)</f>
        <v>0</v>
      </c>
      <c r="P311" s="244">
        <v>0</v>
      </c>
      <c r="Q311" s="244">
        <f>ROUND(E311*P311,2)</f>
        <v>0</v>
      </c>
      <c r="R311" s="244"/>
      <c r="S311" s="244" t="s">
        <v>121</v>
      </c>
      <c r="T311" s="245" t="s">
        <v>334</v>
      </c>
      <c r="U311" s="216">
        <v>0</v>
      </c>
      <c r="V311" s="216">
        <f>ROUND(E311*U311,2)</f>
        <v>0</v>
      </c>
      <c r="W311" s="216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480</v>
      </c>
      <c r="AH311" s="206"/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outlineLevel="1" x14ac:dyDescent="0.2">
      <c r="A312" s="239">
        <v>69</v>
      </c>
      <c r="B312" s="240" t="s">
        <v>481</v>
      </c>
      <c r="C312" s="256" t="s">
        <v>482</v>
      </c>
      <c r="D312" s="241" t="s">
        <v>474</v>
      </c>
      <c r="E312" s="242">
        <v>1</v>
      </c>
      <c r="F312" s="243"/>
      <c r="G312" s="244">
        <f>ROUND(E312*F312,2)</f>
        <v>0</v>
      </c>
      <c r="H312" s="243"/>
      <c r="I312" s="244">
        <f>ROUND(E312*H312,2)</f>
        <v>0</v>
      </c>
      <c r="J312" s="243"/>
      <c r="K312" s="244">
        <f>ROUND(E312*J312,2)</f>
        <v>0</v>
      </c>
      <c r="L312" s="244">
        <v>21</v>
      </c>
      <c r="M312" s="244">
        <f>G312*(1+L312/100)</f>
        <v>0</v>
      </c>
      <c r="N312" s="244">
        <v>0</v>
      </c>
      <c r="O312" s="244">
        <f>ROUND(E312*N312,2)</f>
        <v>0</v>
      </c>
      <c r="P312" s="244">
        <v>0</v>
      </c>
      <c r="Q312" s="244">
        <f>ROUND(E312*P312,2)</f>
        <v>0</v>
      </c>
      <c r="R312" s="244"/>
      <c r="S312" s="244" t="s">
        <v>121</v>
      </c>
      <c r="T312" s="245" t="s">
        <v>334</v>
      </c>
      <c r="U312" s="216">
        <v>0</v>
      </c>
      <c r="V312" s="216">
        <f>ROUND(E312*U312,2)</f>
        <v>0</v>
      </c>
      <c r="W312" s="216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480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outlineLevel="1" x14ac:dyDescent="0.2">
      <c r="A313" s="239">
        <v>70</v>
      </c>
      <c r="B313" s="240" t="s">
        <v>483</v>
      </c>
      <c r="C313" s="256" t="s">
        <v>484</v>
      </c>
      <c r="D313" s="241" t="s">
        <v>474</v>
      </c>
      <c r="E313" s="242">
        <v>1</v>
      </c>
      <c r="F313" s="243"/>
      <c r="G313" s="244">
        <f>ROUND(E313*F313,2)</f>
        <v>0</v>
      </c>
      <c r="H313" s="243"/>
      <c r="I313" s="244">
        <f>ROUND(E313*H313,2)</f>
        <v>0</v>
      </c>
      <c r="J313" s="243"/>
      <c r="K313" s="244">
        <f>ROUND(E313*J313,2)</f>
        <v>0</v>
      </c>
      <c r="L313" s="244">
        <v>21</v>
      </c>
      <c r="M313" s="244">
        <f>G313*(1+L313/100)</f>
        <v>0</v>
      </c>
      <c r="N313" s="244">
        <v>0</v>
      </c>
      <c r="O313" s="244">
        <f>ROUND(E313*N313,2)</f>
        <v>0</v>
      </c>
      <c r="P313" s="244">
        <v>0</v>
      </c>
      <c r="Q313" s="244">
        <f>ROUND(E313*P313,2)</f>
        <v>0</v>
      </c>
      <c r="R313" s="244"/>
      <c r="S313" s="244" t="s">
        <v>121</v>
      </c>
      <c r="T313" s="245" t="s">
        <v>334</v>
      </c>
      <c r="U313" s="216">
        <v>0</v>
      </c>
      <c r="V313" s="216">
        <f>ROUND(E313*U313,2)</f>
        <v>0</v>
      </c>
      <c r="W313" s="216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480</v>
      </c>
      <c r="AH313" s="206"/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 outlineLevel="1" x14ac:dyDescent="0.2">
      <c r="A314" s="239">
        <v>71</v>
      </c>
      <c r="B314" s="240" t="s">
        <v>485</v>
      </c>
      <c r="C314" s="256" t="s">
        <v>486</v>
      </c>
      <c r="D314" s="241" t="s">
        <v>474</v>
      </c>
      <c r="E314" s="242">
        <v>1</v>
      </c>
      <c r="F314" s="243"/>
      <c r="G314" s="244">
        <f>ROUND(E314*F314,2)</f>
        <v>0</v>
      </c>
      <c r="H314" s="243"/>
      <c r="I314" s="244">
        <f>ROUND(E314*H314,2)</f>
        <v>0</v>
      </c>
      <c r="J314" s="243"/>
      <c r="K314" s="244">
        <f>ROUND(E314*J314,2)</f>
        <v>0</v>
      </c>
      <c r="L314" s="244">
        <v>21</v>
      </c>
      <c r="M314" s="244">
        <f>G314*(1+L314/100)</f>
        <v>0</v>
      </c>
      <c r="N314" s="244">
        <v>0</v>
      </c>
      <c r="O314" s="244">
        <f>ROUND(E314*N314,2)</f>
        <v>0</v>
      </c>
      <c r="P314" s="244">
        <v>0</v>
      </c>
      <c r="Q314" s="244">
        <f>ROUND(E314*P314,2)</f>
        <v>0</v>
      </c>
      <c r="R314" s="244"/>
      <c r="S314" s="244" t="s">
        <v>121</v>
      </c>
      <c r="T314" s="245" t="s">
        <v>334</v>
      </c>
      <c r="U314" s="216">
        <v>0</v>
      </c>
      <c r="V314" s="216">
        <f>ROUND(E314*U314,2)</f>
        <v>0</v>
      </c>
      <c r="W314" s="216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480</v>
      </c>
      <c r="AH314" s="206"/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x14ac:dyDescent="0.2">
      <c r="A315" s="223" t="s">
        <v>115</v>
      </c>
      <c r="B315" s="224" t="s">
        <v>89</v>
      </c>
      <c r="C315" s="250" t="s">
        <v>28</v>
      </c>
      <c r="D315" s="225"/>
      <c r="E315" s="226"/>
      <c r="F315" s="227"/>
      <c r="G315" s="227">
        <f>SUMIF(AG316:AG324,"&lt;&gt;NOR",G316:G324)</f>
        <v>0</v>
      </c>
      <c r="H315" s="227"/>
      <c r="I315" s="227">
        <f>SUM(I316:I324)</f>
        <v>0</v>
      </c>
      <c r="J315" s="227"/>
      <c r="K315" s="227">
        <f>SUM(K316:K324)</f>
        <v>0</v>
      </c>
      <c r="L315" s="227"/>
      <c r="M315" s="227">
        <f>SUM(M316:M324)</f>
        <v>0</v>
      </c>
      <c r="N315" s="227"/>
      <c r="O315" s="227">
        <f>SUM(O316:O324)</f>
        <v>0</v>
      </c>
      <c r="P315" s="227"/>
      <c r="Q315" s="227">
        <f>SUM(Q316:Q324)</f>
        <v>0</v>
      </c>
      <c r="R315" s="227"/>
      <c r="S315" s="227"/>
      <c r="T315" s="228"/>
      <c r="U315" s="222"/>
      <c r="V315" s="222">
        <f>SUM(V316:V324)</f>
        <v>0</v>
      </c>
      <c r="W315" s="222"/>
      <c r="AG315" t="s">
        <v>116</v>
      </c>
    </row>
    <row r="316" spans="1:60" outlineLevel="1" x14ac:dyDescent="0.2">
      <c r="A316" s="229">
        <v>72</v>
      </c>
      <c r="B316" s="230" t="s">
        <v>487</v>
      </c>
      <c r="C316" s="251" t="s">
        <v>488</v>
      </c>
      <c r="D316" s="231" t="s">
        <v>474</v>
      </c>
      <c r="E316" s="232">
        <v>1</v>
      </c>
      <c r="F316" s="233"/>
      <c r="G316" s="234">
        <f>ROUND(E316*F316,2)</f>
        <v>0</v>
      </c>
      <c r="H316" s="233"/>
      <c r="I316" s="234">
        <f>ROUND(E316*H316,2)</f>
        <v>0</v>
      </c>
      <c r="J316" s="233"/>
      <c r="K316" s="234">
        <f>ROUND(E316*J316,2)</f>
        <v>0</v>
      </c>
      <c r="L316" s="234">
        <v>21</v>
      </c>
      <c r="M316" s="234">
        <f>G316*(1+L316/100)</f>
        <v>0</v>
      </c>
      <c r="N316" s="234">
        <v>0</v>
      </c>
      <c r="O316" s="234">
        <f>ROUND(E316*N316,2)</f>
        <v>0</v>
      </c>
      <c r="P316" s="234">
        <v>0</v>
      </c>
      <c r="Q316" s="234">
        <f>ROUND(E316*P316,2)</f>
        <v>0</v>
      </c>
      <c r="R316" s="234"/>
      <c r="S316" s="234" t="s">
        <v>121</v>
      </c>
      <c r="T316" s="235" t="s">
        <v>334</v>
      </c>
      <c r="U316" s="216">
        <v>0</v>
      </c>
      <c r="V316" s="216">
        <f>ROUND(E316*U316,2)</f>
        <v>0</v>
      </c>
      <c r="W316" s="216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475</v>
      </c>
      <c r="AH316" s="206"/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 x14ac:dyDescent="0.2">
      <c r="A317" s="213"/>
      <c r="B317" s="214"/>
      <c r="C317" s="259" t="s">
        <v>489</v>
      </c>
      <c r="D317" s="248"/>
      <c r="E317" s="248"/>
      <c r="F317" s="248"/>
      <c r="G317" s="248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297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13"/>
      <c r="B318" s="214"/>
      <c r="C318" s="255" t="s">
        <v>490</v>
      </c>
      <c r="D318" s="238"/>
      <c r="E318" s="238"/>
      <c r="F318" s="238"/>
      <c r="G318" s="238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297</v>
      </c>
      <c r="AH318" s="206"/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 x14ac:dyDescent="0.2">
      <c r="A319" s="213"/>
      <c r="B319" s="214"/>
      <c r="C319" s="255" t="s">
        <v>491</v>
      </c>
      <c r="D319" s="238"/>
      <c r="E319" s="238"/>
      <c r="F319" s="238"/>
      <c r="G319" s="238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297</v>
      </c>
      <c r="AH319" s="206"/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 x14ac:dyDescent="0.2">
      <c r="A320" s="213"/>
      <c r="B320" s="214"/>
      <c r="C320" s="255" t="s">
        <v>492</v>
      </c>
      <c r="D320" s="238"/>
      <c r="E320" s="238"/>
      <c r="F320" s="238"/>
      <c r="G320" s="238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297</v>
      </c>
      <c r="AH320" s="206"/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39">
        <v>73</v>
      </c>
      <c r="B321" s="240" t="s">
        <v>493</v>
      </c>
      <c r="C321" s="256" t="s">
        <v>494</v>
      </c>
      <c r="D321" s="241" t="s">
        <v>474</v>
      </c>
      <c r="E321" s="242">
        <v>1</v>
      </c>
      <c r="F321" s="243"/>
      <c r="G321" s="244">
        <f>ROUND(E321*F321,2)</f>
        <v>0</v>
      </c>
      <c r="H321" s="243"/>
      <c r="I321" s="244">
        <f>ROUND(E321*H321,2)</f>
        <v>0</v>
      </c>
      <c r="J321" s="243"/>
      <c r="K321" s="244">
        <f>ROUND(E321*J321,2)</f>
        <v>0</v>
      </c>
      <c r="L321" s="244">
        <v>21</v>
      </c>
      <c r="M321" s="244">
        <f>G321*(1+L321/100)</f>
        <v>0</v>
      </c>
      <c r="N321" s="244">
        <v>0</v>
      </c>
      <c r="O321" s="244">
        <f>ROUND(E321*N321,2)</f>
        <v>0</v>
      </c>
      <c r="P321" s="244">
        <v>0</v>
      </c>
      <c r="Q321" s="244">
        <f>ROUND(E321*P321,2)</f>
        <v>0</v>
      </c>
      <c r="R321" s="244"/>
      <c r="S321" s="244" t="s">
        <v>121</v>
      </c>
      <c r="T321" s="245" t="s">
        <v>334</v>
      </c>
      <c r="U321" s="216">
        <v>0</v>
      </c>
      <c r="V321" s="216">
        <f>ROUND(E321*U321,2)</f>
        <v>0</v>
      </c>
      <c r="W321" s="216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480</v>
      </c>
      <c r="AH321" s="206"/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39">
        <v>74</v>
      </c>
      <c r="B322" s="240" t="s">
        <v>495</v>
      </c>
      <c r="C322" s="256" t="s">
        <v>496</v>
      </c>
      <c r="D322" s="241" t="s">
        <v>474</v>
      </c>
      <c r="E322" s="242">
        <v>1</v>
      </c>
      <c r="F322" s="243"/>
      <c r="G322" s="244">
        <f>ROUND(E322*F322,2)</f>
        <v>0</v>
      </c>
      <c r="H322" s="243"/>
      <c r="I322" s="244">
        <f>ROUND(E322*H322,2)</f>
        <v>0</v>
      </c>
      <c r="J322" s="243"/>
      <c r="K322" s="244">
        <f>ROUND(E322*J322,2)</f>
        <v>0</v>
      </c>
      <c r="L322" s="244">
        <v>21</v>
      </c>
      <c r="M322" s="244">
        <f>G322*(1+L322/100)</f>
        <v>0</v>
      </c>
      <c r="N322" s="244">
        <v>0</v>
      </c>
      <c r="O322" s="244">
        <f>ROUND(E322*N322,2)</f>
        <v>0</v>
      </c>
      <c r="P322" s="244">
        <v>0</v>
      </c>
      <c r="Q322" s="244">
        <f>ROUND(E322*P322,2)</f>
        <v>0</v>
      </c>
      <c r="R322" s="244"/>
      <c r="S322" s="244" t="s">
        <v>121</v>
      </c>
      <c r="T322" s="245" t="s">
        <v>334</v>
      </c>
      <c r="U322" s="216">
        <v>0</v>
      </c>
      <c r="V322" s="216">
        <f>ROUND(E322*U322,2)</f>
        <v>0</v>
      </c>
      <c r="W322" s="216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475</v>
      </c>
      <c r="AH322" s="206"/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39">
        <v>75</v>
      </c>
      <c r="B323" s="240" t="s">
        <v>497</v>
      </c>
      <c r="C323" s="256" t="s">
        <v>498</v>
      </c>
      <c r="D323" s="241" t="s">
        <v>474</v>
      </c>
      <c r="E323" s="242">
        <v>1</v>
      </c>
      <c r="F323" s="243"/>
      <c r="G323" s="244">
        <f>ROUND(E323*F323,2)</f>
        <v>0</v>
      </c>
      <c r="H323" s="243"/>
      <c r="I323" s="244">
        <f>ROUND(E323*H323,2)</f>
        <v>0</v>
      </c>
      <c r="J323" s="243"/>
      <c r="K323" s="244">
        <f>ROUND(E323*J323,2)</f>
        <v>0</v>
      </c>
      <c r="L323" s="244">
        <v>21</v>
      </c>
      <c r="M323" s="244">
        <f>G323*(1+L323/100)</f>
        <v>0</v>
      </c>
      <c r="N323" s="244">
        <v>0</v>
      </c>
      <c r="O323" s="244">
        <f>ROUND(E323*N323,2)</f>
        <v>0</v>
      </c>
      <c r="P323" s="244">
        <v>0</v>
      </c>
      <c r="Q323" s="244">
        <f>ROUND(E323*P323,2)</f>
        <v>0</v>
      </c>
      <c r="R323" s="244"/>
      <c r="S323" s="244" t="s">
        <v>121</v>
      </c>
      <c r="T323" s="245" t="s">
        <v>334</v>
      </c>
      <c r="U323" s="216">
        <v>0</v>
      </c>
      <c r="V323" s="216">
        <f>ROUND(E323*U323,2)</f>
        <v>0</v>
      </c>
      <c r="W323" s="216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475</v>
      </c>
      <c r="AH323" s="206"/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 x14ac:dyDescent="0.2">
      <c r="A324" s="229">
        <v>76</v>
      </c>
      <c r="B324" s="230" t="s">
        <v>499</v>
      </c>
      <c r="C324" s="251" t="s">
        <v>500</v>
      </c>
      <c r="D324" s="231" t="s">
        <v>474</v>
      </c>
      <c r="E324" s="232">
        <v>1</v>
      </c>
      <c r="F324" s="233"/>
      <c r="G324" s="234">
        <f>ROUND(E324*F324,2)</f>
        <v>0</v>
      </c>
      <c r="H324" s="233"/>
      <c r="I324" s="234">
        <f>ROUND(E324*H324,2)</f>
        <v>0</v>
      </c>
      <c r="J324" s="233"/>
      <c r="K324" s="234">
        <f>ROUND(E324*J324,2)</f>
        <v>0</v>
      </c>
      <c r="L324" s="234">
        <v>21</v>
      </c>
      <c r="M324" s="234">
        <f>G324*(1+L324/100)</f>
        <v>0</v>
      </c>
      <c r="N324" s="234">
        <v>0</v>
      </c>
      <c r="O324" s="234">
        <f>ROUND(E324*N324,2)</f>
        <v>0</v>
      </c>
      <c r="P324" s="234">
        <v>0</v>
      </c>
      <c r="Q324" s="234">
        <f>ROUND(E324*P324,2)</f>
        <v>0</v>
      </c>
      <c r="R324" s="234"/>
      <c r="S324" s="234" t="s">
        <v>121</v>
      </c>
      <c r="T324" s="235" t="s">
        <v>334</v>
      </c>
      <c r="U324" s="216">
        <v>0</v>
      </c>
      <c r="V324" s="216">
        <f>ROUND(E324*U324,2)</f>
        <v>0</v>
      </c>
      <c r="W324" s="216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475</v>
      </c>
      <c r="AH324" s="206"/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x14ac:dyDescent="0.2">
      <c r="A325" s="5"/>
      <c r="B325" s="6"/>
      <c r="C325" s="260"/>
      <c r="D325" s="8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AE325">
        <v>15</v>
      </c>
      <c r="AF325">
        <v>21</v>
      </c>
    </row>
    <row r="326" spans="1:60" x14ac:dyDescent="0.2">
      <c r="A326" s="209"/>
      <c r="B326" s="210" t="s">
        <v>29</v>
      </c>
      <c r="C326" s="261"/>
      <c r="D326" s="211"/>
      <c r="E326" s="212"/>
      <c r="F326" s="212"/>
      <c r="G326" s="249">
        <f>G8+G72+G151+G156+G164+G169+G185+G191+G195+G198+G203+G205+G263+G280+G288+G306+G308+G315</f>
        <v>0</v>
      </c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AE326">
        <f>SUMIF(L7:L324,AE325,G7:G324)</f>
        <v>0</v>
      </c>
      <c r="AF326">
        <f>SUMIF(L7:L324,AF325,G7:G324)</f>
        <v>0</v>
      </c>
      <c r="AG326" t="s">
        <v>501</v>
      </c>
    </row>
    <row r="327" spans="1:60" x14ac:dyDescent="0.2">
      <c r="C327" s="262"/>
      <c r="D327" s="190"/>
      <c r="AG327" t="s">
        <v>502</v>
      </c>
    </row>
    <row r="328" spans="1:60" x14ac:dyDescent="0.2">
      <c r="D328" s="190"/>
    </row>
    <row r="329" spans="1:60" x14ac:dyDescent="0.2">
      <c r="D329" s="190"/>
    </row>
    <row r="330" spans="1:60" x14ac:dyDescent="0.2">
      <c r="D330" s="190"/>
    </row>
    <row r="331" spans="1:60" x14ac:dyDescent="0.2">
      <c r="D331" s="190"/>
    </row>
    <row r="332" spans="1:60" x14ac:dyDescent="0.2">
      <c r="D332" s="190"/>
    </row>
    <row r="333" spans="1:60" x14ac:dyDescent="0.2">
      <c r="D333" s="190"/>
    </row>
    <row r="334" spans="1:60" x14ac:dyDescent="0.2">
      <c r="D334" s="190"/>
    </row>
    <row r="335" spans="1:60" x14ac:dyDescent="0.2">
      <c r="D335" s="190"/>
    </row>
    <row r="336" spans="1:60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Oc2xpDora9dL1vydMRDwXpvUPZRuS6+hoN/xnaaOzzBUplWkZknB/VyJzQB7zQRzm/h36h5Lcj4tZa9D10Mv9A==" saltValue="qvMsfw9Foyh7xTioPr4kgw==" spinCount="100000" sheet="1"/>
  <mergeCells count="44">
    <mergeCell ref="C319:G319"/>
    <mergeCell ref="C320:G320"/>
    <mergeCell ref="C273:G273"/>
    <mergeCell ref="C279:G279"/>
    <mergeCell ref="C287:G287"/>
    <mergeCell ref="C290:G290"/>
    <mergeCell ref="C317:G317"/>
    <mergeCell ref="C318:G318"/>
    <mergeCell ref="C215:G215"/>
    <mergeCell ref="C224:G224"/>
    <mergeCell ref="C228:G228"/>
    <mergeCell ref="C262:G262"/>
    <mergeCell ref="C265:G265"/>
    <mergeCell ref="C268:G268"/>
    <mergeCell ref="C174:G174"/>
    <mergeCell ref="C176:G176"/>
    <mergeCell ref="C187:G187"/>
    <mergeCell ref="C193:G193"/>
    <mergeCell ref="C197:G197"/>
    <mergeCell ref="C202:G202"/>
    <mergeCell ref="C120:G120"/>
    <mergeCell ref="C153:G153"/>
    <mergeCell ref="C161:G161"/>
    <mergeCell ref="C162:G162"/>
    <mergeCell ref="C166:G166"/>
    <mergeCell ref="C171:G171"/>
    <mergeCell ref="C64:G64"/>
    <mergeCell ref="C67:G67"/>
    <mergeCell ref="C78:G78"/>
    <mergeCell ref="C91:G91"/>
    <mergeCell ref="C104:G104"/>
    <mergeCell ref="C117:G117"/>
    <mergeCell ref="C29:G29"/>
    <mergeCell ref="C32:G32"/>
    <mergeCell ref="C36:G36"/>
    <mergeCell ref="C49:G49"/>
    <mergeCell ref="C56:G56"/>
    <mergeCell ref="C60:G60"/>
    <mergeCell ref="A1:G1"/>
    <mergeCell ref="C2:G2"/>
    <mergeCell ref="C3:G3"/>
    <mergeCell ref="C4:G4"/>
    <mergeCell ref="C10:G10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D.1.1 Pol'!Názvy_tisku</vt:lpstr>
      <vt:lpstr>oadresa</vt:lpstr>
      <vt:lpstr>Stavba!Objednatel</vt:lpstr>
      <vt:lpstr>Stavba!Objekt</vt:lpstr>
      <vt:lpstr>'01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237</dc:creator>
  <cp:lastModifiedBy>237</cp:lastModifiedBy>
  <cp:lastPrinted>2014-02-28T09:52:57Z</cp:lastPrinted>
  <dcterms:created xsi:type="dcterms:W3CDTF">2009-04-08T07:15:50Z</dcterms:created>
  <dcterms:modified xsi:type="dcterms:W3CDTF">2020-02-25T11:59:13Z</dcterms:modified>
</cp:coreProperties>
</file>